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tos\Orcamentos\2018 - ANDREIA\PARIPUEIRA\CRECHE\"/>
    </mc:Choice>
  </mc:AlternateContent>
  <bookViews>
    <workbookView xWindow="0" yWindow="0" windowWidth="24000" windowHeight="9600" tabRatio="304"/>
  </bookViews>
  <sheets>
    <sheet name="BM 03" sheetId="1" r:id="rId1"/>
    <sheet name="MC 03" sheetId="5" r:id="rId2"/>
  </sheets>
  <definedNames>
    <definedName name="_xlnm._FilterDatabase" localSheetId="0" hidden="1">'BM 03'!#REF!</definedName>
    <definedName name="_xlnm._FilterDatabase" localSheetId="1" hidden="1">'MC 03'!$D$1:$D$509</definedName>
    <definedName name="_xlnm.Print_Area" localSheetId="0">'BM 03'!$A$1:$O$738</definedName>
    <definedName name="_xlnm.Print_Titles" localSheetId="0">'BM 03'!$7:$8</definedName>
  </definedNames>
  <calcPr calcId="162913"/>
</workbook>
</file>

<file path=xl/calcChain.xml><?xml version="1.0" encoding="utf-8"?>
<calcChain xmlns="http://schemas.openxmlformats.org/spreadsheetml/2006/main">
  <c r="O357" i="1" l="1"/>
  <c r="R339" i="1"/>
  <c r="R255" i="1"/>
  <c r="R247" i="1"/>
  <c r="R222" i="1"/>
  <c r="R208" i="1"/>
  <c r="R206" i="1"/>
  <c r="R153" i="1"/>
  <c r="R128" i="1"/>
  <c r="R110" i="1"/>
  <c r="R46" i="1"/>
  <c r="R27" i="1"/>
  <c r="R19" i="1"/>
  <c r="O732" i="1"/>
  <c r="P732" i="1" s="1"/>
  <c r="N732" i="1"/>
  <c r="M732" i="1"/>
  <c r="L732" i="1"/>
  <c r="O731" i="1"/>
  <c r="P731" i="1" s="1"/>
  <c r="N731" i="1"/>
  <c r="M731" i="1"/>
  <c r="L731" i="1"/>
  <c r="O730" i="1"/>
  <c r="P730" i="1" s="1"/>
  <c r="N730" i="1"/>
  <c r="M730" i="1"/>
  <c r="L730" i="1"/>
  <c r="F733" i="1"/>
  <c r="O704" i="1"/>
  <c r="P704" i="1" s="1"/>
  <c r="N704" i="1"/>
  <c r="M704" i="1"/>
  <c r="L704" i="1"/>
  <c r="P703" i="1"/>
  <c r="O703" i="1"/>
  <c r="N703" i="1"/>
  <c r="M703" i="1"/>
  <c r="L703" i="1"/>
  <c r="O702" i="1"/>
  <c r="P702" i="1" s="1"/>
  <c r="N702" i="1"/>
  <c r="M702" i="1"/>
  <c r="L702" i="1"/>
  <c r="O701" i="1"/>
  <c r="P701" i="1" s="1"/>
  <c r="N701" i="1"/>
  <c r="M701" i="1"/>
  <c r="L701" i="1"/>
  <c r="O700" i="1"/>
  <c r="P700" i="1" s="1"/>
  <c r="N700" i="1"/>
  <c r="M700" i="1"/>
  <c r="L700" i="1"/>
  <c r="P699" i="1"/>
  <c r="O699" i="1"/>
  <c r="N699" i="1"/>
  <c r="M699" i="1"/>
  <c r="L699" i="1"/>
  <c r="O698" i="1"/>
  <c r="P698" i="1" s="1"/>
  <c r="N698" i="1"/>
  <c r="M698" i="1"/>
  <c r="L698" i="1"/>
  <c r="O697" i="1"/>
  <c r="P697" i="1" s="1"/>
  <c r="N697" i="1"/>
  <c r="M697" i="1"/>
  <c r="L697" i="1"/>
  <c r="O696" i="1"/>
  <c r="P696" i="1" s="1"/>
  <c r="N696" i="1"/>
  <c r="M696" i="1"/>
  <c r="L696" i="1"/>
  <c r="P695" i="1"/>
  <c r="O695" i="1"/>
  <c r="N695" i="1"/>
  <c r="M695" i="1"/>
  <c r="L695" i="1"/>
  <c r="O694" i="1"/>
  <c r="P694" i="1" s="1"/>
  <c r="N694" i="1"/>
  <c r="M694" i="1"/>
  <c r="L694" i="1"/>
  <c r="O693" i="1"/>
  <c r="P693" i="1" s="1"/>
  <c r="N693" i="1"/>
  <c r="M693" i="1"/>
  <c r="L693" i="1"/>
  <c r="O692" i="1"/>
  <c r="P692" i="1" s="1"/>
  <c r="N692" i="1"/>
  <c r="M692" i="1"/>
  <c r="L692" i="1"/>
  <c r="P691" i="1"/>
  <c r="O691" i="1"/>
  <c r="N691" i="1"/>
  <c r="M691" i="1"/>
  <c r="L691" i="1"/>
  <c r="O690" i="1"/>
  <c r="P690" i="1" s="1"/>
  <c r="N690" i="1"/>
  <c r="M690" i="1"/>
  <c r="L690" i="1"/>
  <c r="O689" i="1"/>
  <c r="P689" i="1" s="1"/>
  <c r="N689" i="1"/>
  <c r="M689" i="1"/>
  <c r="L689" i="1"/>
  <c r="O688" i="1"/>
  <c r="P688" i="1" s="1"/>
  <c r="N688" i="1"/>
  <c r="M688" i="1"/>
  <c r="L688" i="1"/>
  <c r="P687" i="1"/>
  <c r="O687" i="1"/>
  <c r="N687" i="1"/>
  <c r="M687" i="1"/>
  <c r="L687" i="1"/>
  <c r="O686" i="1"/>
  <c r="P686" i="1" s="1"/>
  <c r="N686" i="1"/>
  <c r="M686" i="1"/>
  <c r="L686" i="1"/>
  <c r="O685" i="1"/>
  <c r="P685" i="1" s="1"/>
  <c r="N685" i="1"/>
  <c r="M685" i="1"/>
  <c r="L685" i="1"/>
  <c r="O684" i="1"/>
  <c r="P684" i="1" s="1"/>
  <c r="N684" i="1"/>
  <c r="M684" i="1"/>
  <c r="L684" i="1"/>
  <c r="P357" i="1"/>
  <c r="N357" i="1"/>
  <c r="M357" i="1"/>
  <c r="L357" i="1"/>
  <c r="O352" i="1"/>
  <c r="P352" i="1" s="1"/>
  <c r="N352" i="1"/>
  <c r="M352" i="1"/>
  <c r="L352" i="1"/>
  <c r="O351" i="1"/>
  <c r="P351" i="1" s="1"/>
  <c r="N351" i="1"/>
  <c r="M351" i="1"/>
  <c r="L351" i="1"/>
  <c r="O350" i="1"/>
  <c r="P350" i="1" s="1"/>
  <c r="N350" i="1"/>
  <c r="M350" i="1"/>
  <c r="L350" i="1"/>
  <c r="P349" i="1"/>
  <c r="O349" i="1"/>
  <c r="N349" i="1"/>
  <c r="M349" i="1"/>
  <c r="L349" i="1"/>
  <c r="O99" i="1"/>
  <c r="P99" i="1" s="1"/>
  <c r="N99" i="1"/>
  <c r="M99" i="1"/>
  <c r="L99" i="1"/>
  <c r="O98" i="1"/>
  <c r="P98" i="1" s="1"/>
  <c r="N98" i="1"/>
  <c r="M98" i="1"/>
  <c r="L98" i="1"/>
  <c r="O97" i="1"/>
  <c r="P97" i="1" s="1"/>
  <c r="N97" i="1"/>
  <c r="M97" i="1"/>
  <c r="L97" i="1"/>
  <c r="O96" i="1"/>
  <c r="P96" i="1" s="1"/>
  <c r="N96" i="1"/>
  <c r="M96" i="1"/>
  <c r="L96" i="1"/>
  <c r="O95" i="1"/>
  <c r="P95" i="1" s="1"/>
  <c r="N95" i="1"/>
  <c r="M95" i="1"/>
  <c r="L95" i="1"/>
  <c r="O94" i="1"/>
  <c r="P94" i="1" s="1"/>
  <c r="N94" i="1"/>
  <c r="M94" i="1"/>
  <c r="L94" i="1"/>
  <c r="O93" i="1"/>
  <c r="P93" i="1" s="1"/>
  <c r="N93" i="1"/>
  <c r="M93" i="1"/>
  <c r="L93" i="1"/>
  <c r="O92" i="1"/>
  <c r="P92" i="1" s="1"/>
  <c r="N92" i="1"/>
  <c r="M92" i="1"/>
  <c r="L92" i="1"/>
  <c r="O91" i="1"/>
  <c r="P91" i="1" s="1"/>
  <c r="N91" i="1"/>
  <c r="M91" i="1"/>
  <c r="L91" i="1"/>
  <c r="O86" i="1"/>
  <c r="P86" i="1" s="1"/>
  <c r="N86" i="1"/>
  <c r="M86" i="1"/>
  <c r="L86" i="1"/>
  <c r="O85" i="1"/>
  <c r="P85" i="1" s="1"/>
  <c r="N85" i="1"/>
  <c r="M85" i="1"/>
  <c r="L85" i="1"/>
  <c r="O84" i="1"/>
  <c r="P84" i="1" s="1"/>
  <c r="N84" i="1"/>
  <c r="M84" i="1"/>
  <c r="L84" i="1"/>
  <c r="O90" i="1"/>
  <c r="P90" i="1" s="1"/>
  <c r="N90" i="1"/>
  <c r="M90" i="1"/>
  <c r="L90" i="1"/>
  <c r="O89" i="1"/>
  <c r="P89" i="1" s="1"/>
  <c r="N89" i="1"/>
  <c r="M89" i="1"/>
  <c r="L89" i="1"/>
  <c r="O83" i="1"/>
  <c r="P83" i="1" s="1"/>
  <c r="N83" i="1"/>
  <c r="M83" i="1"/>
  <c r="L83" i="1"/>
  <c r="O82" i="1"/>
  <c r="P82" i="1" s="1"/>
  <c r="N82" i="1"/>
  <c r="M82" i="1"/>
  <c r="L82" i="1"/>
  <c r="O81" i="1"/>
  <c r="P81" i="1" s="1"/>
  <c r="N81" i="1"/>
  <c r="M81" i="1"/>
  <c r="L81" i="1"/>
  <c r="O80" i="1"/>
  <c r="P80" i="1" s="1"/>
  <c r="N80" i="1"/>
  <c r="M80" i="1"/>
  <c r="L80" i="1"/>
  <c r="O19" i="1"/>
  <c r="P19" i="1" s="1"/>
  <c r="N19" i="1"/>
  <c r="M19" i="1"/>
  <c r="L19" i="1"/>
  <c r="O18" i="1"/>
  <c r="P18" i="1" s="1"/>
  <c r="N18" i="1"/>
  <c r="M18" i="1"/>
  <c r="L18" i="1"/>
  <c r="O17" i="1"/>
  <c r="P17" i="1" s="1"/>
  <c r="N17" i="1"/>
  <c r="M17" i="1"/>
  <c r="L17" i="1"/>
  <c r="F100" i="1" l="1"/>
  <c r="F672" i="1" l="1"/>
  <c r="L672" i="1"/>
  <c r="M672" i="1"/>
  <c r="N672" i="1"/>
  <c r="O672" i="1"/>
  <c r="P672" i="1" s="1"/>
  <c r="F673" i="1"/>
  <c r="L673" i="1"/>
  <c r="M673" i="1"/>
  <c r="N673" i="1"/>
  <c r="O673" i="1"/>
  <c r="P673" i="1" s="1"/>
  <c r="F674" i="1"/>
  <c r="L674" i="1"/>
  <c r="M674" i="1"/>
  <c r="N674" i="1"/>
  <c r="O674" i="1"/>
  <c r="P674" i="1" s="1"/>
  <c r="F675" i="1"/>
  <c r="L675" i="1"/>
  <c r="M675" i="1"/>
  <c r="N675" i="1"/>
  <c r="O675" i="1"/>
  <c r="P675" i="1" s="1"/>
  <c r="F676" i="1"/>
  <c r="L676" i="1"/>
  <c r="M676" i="1"/>
  <c r="N676" i="1"/>
  <c r="O676" i="1"/>
  <c r="P676" i="1" s="1"/>
  <c r="F677" i="1"/>
  <c r="L677" i="1"/>
  <c r="M677" i="1"/>
  <c r="N677" i="1"/>
  <c r="O677" i="1"/>
  <c r="P677" i="1" s="1"/>
  <c r="F678" i="1"/>
  <c r="L678" i="1"/>
  <c r="M678" i="1"/>
  <c r="N678" i="1"/>
  <c r="O678" i="1"/>
  <c r="P678" i="1" s="1"/>
  <c r="F679" i="1"/>
  <c r="L679" i="1"/>
  <c r="M679" i="1"/>
  <c r="N679" i="1"/>
  <c r="O679" i="1"/>
  <c r="P679" i="1" s="1"/>
  <c r="F680" i="1"/>
  <c r="L680" i="1"/>
  <c r="M680" i="1"/>
  <c r="N680" i="1"/>
  <c r="O680" i="1"/>
  <c r="P680" i="1" s="1"/>
  <c r="F681" i="1"/>
  <c r="L681" i="1"/>
  <c r="M681" i="1"/>
  <c r="N681" i="1"/>
  <c r="O681" i="1"/>
  <c r="P681" i="1" s="1"/>
  <c r="F682" i="1"/>
  <c r="L682" i="1"/>
  <c r="M682" i="1"/>
  <c r="N682" i="1"/>
  <c r="O682" i="1"/>
  <c r="P682" i="1" s="1"/>
  <c r="F683" i="1"/>
  <c r="L683" i="1"/>
  <c r="M683" i="1"/>
  <c r="N683" i="1"/>
  <c r="O683" i="1"/>
  <c r="P683" i="1" s="1"/>
  <c r="K667" i="1"/>
  <c r="K668" i="1"/>
  <c r="K666" i="1"/>
  <c r="O125" i="1"/>
  <c r="P125" i="1" s="1"/>
  <c r="N125" i="1"/>
  <c r="M125" i="1"/>
  <c r="L125" i="1"/>
  <c r="O114" i="1"/>
  <c r="P114" i="1" s="1"/>
  <c r="N114" i="1"/>
  <c r="M114" i="1"/>
  <c r="L114" i="1"/>
  <c r="O107" i="1"/>
  <c r="P107" i="1" s="1"/>
  <c r="N107" i="1"/>
  <c r="M107" i="1"/>
  <c r="L107" i="1"/>
  <c r="O77" i="1"/>
  <c r="P77" i="1" s="1"/>
  <c r="N77" i="1"/>
  <c r="M77" i="1"/>
  <c r="L77" i="1"/>
  <c r="O70" i="1"/>
  <c r="P70" i="1" s="1"/>
  <c r="N70" i="1"/>
  <c r="M70" i="1"/>
  <c r="L70" i="1"/>
  <c r="O61" i="1"/>
  <c r="P61" i="1" s="1"/>
  <c r="N61" i="1"/>
  <c r="M61" i="1"/>
  <c r="L61" i="1"/>
  <c r="O52" i="1"/>
  <c r="P52" i="1" s="1"/>
  <c r="N52" i="1"/>
  <c r="M52" i="1"/>
  <c r="L52" i="1"/>
  <c r="L45" i="1"/>
  <c r="M45" i="1"/>
  <c r="N45" i="1"/>
  <c r="O45" i="1"/>
  <c r="P45" i="1" s="1"/>
  <c r="O735" i="1" l="1"/>
  <c r="O727" i="1"/>
  <c r="O726" i="1"/>
  <c r="O725" i="1"/>
  <c r="O724" i="1"/>
  <c r="O723" i="1"/>
  <c r="O722" i="1"/>
  <c r="O721" i="1"/>
  <c r="O720" i="1"/>
  <c r="O719" i="1"/>
  <c r="O718" i="1"/>
  <c r="O717" i="1"/>
  <c r="O716" i="1"/>
  <c r="O713" i="1"/>
  <c r="O712" i="1"/>
  <c r="O711" i="1"/>
  <c r="O710" i="1"/>
  <c r="O709" i="1"/>
  <c r="O708" i="1"/>
  <c r="O707" i="1"/>
  <c r="O671" i="1"/>
  <c r="O668" i="1"/>
  <c r="O667" i="1"/>
  <c r="O666" i="1"/>
  <c r="O665" i="1"/>
  <c r="O662" i="1"/>
  <c r="O661" i="1"/>
  <c r="O660" i="1"/>
  <c r="O659" i="1"/>
  <c r="O658" i="1"/>
  <c r="O657" i="1"/>
  <c r="O641" i="1"/>
  <c r="O640" i="1"/>
  <c r="O637" i="1"/>
  <c r="O636" i="1"/>
  <c r="O635" i="1"/>
  <c r="O632" i="1"/>
  <c r="O616" i="1"/>
  <c r="O615" i="1"/>
  <c r="O612" i="1"/>
  <c r="O611" i="1"/>
  <c r="O610" i="1"/>
  <c r="O609" i="1"/>
  <c r="O608" i="1"/>
  <c r="O607" i="1"/>
  <c r="O606" i="1"/>
  <c r="O605" i="1"/>
  <c r="O604" i="1"/>
  <c r="O603" i="1"/>
  <c r="O602" i="1"/>
  <c r="O586" i="1"/>
  <c r="O585" i="1"/>
  <c r="O584" i="1"/>
  <c r="O583" i="1"/>
  <c r="O580" i="1"/>
  <c r="O579" i="1"/>
  <c r="O578" i="1"/>
  <c r="O577" i="1"/>
  <c r="O576" i="1"/>
  <c r="O575" i="1"/>
  <c r="O574" i="1"/>
  <c r="O573" i="1"/>
  <c r="O572" i="1"/>
  <c r="O571" i="1"/>
  <c r="O570" i="1"/>
  <c r="O569" i="1"/>
  <c r="O568" i="1"/>
  <c r="O567" i="1"/>
  <c r="O564" i="1"/>
  <c r="O563" i="1"/>
  <c r="O562" i="1"/>
  <c r="O561" i="1"/>
  <c r="O560" i="1"/>
  <c r="O559" i="1"/>
  <c r="O558" i="1"/>
  <c r="O557" i="1"/>
  <c r="O556" i="1"/>
  <c r="O555" i="1"/>
  <c r="O554" i="1"/>
  <c r="O553" i="1"/>
  <c r="O552" i="1"/>
  <c r="O551" i="1"/>
  <c r="O550" i="1"/>
  <c r="O549" i="1"/>
  <c r="O546" i="1"/>
  <c r="O545" i="1"/>
  <c r="O544" i="1"/>
  <c r="O543" i="1"/>
  <c r="O542" i="1"/>
  <c r="O541" i="1"/>
  <c r="O540" i="1"/>
  <c r="O539" i="1"/>
  <c r="O538" i="1"/>
  <c r="O537" i="1"/>
  <c r="O536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3" i="1"/>
  <c r="O492" i="1"/>
  <c r="O491" i="1"/>
  <c r="O490" i="1"/>
  <c r="O489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6" i="1"/>
  <c r="O355" i="1"/>
  <c r="O348" i="1"/>
  <c r="O347" i="1"/>
  <c r="O346" i="1"/>
  <c r="O345" i="1"/>
  <c r="O344" i="1"/>
  <c r="O343" i="1"/>
  <c r="O342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3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4" i="1"/>
  <c r="O253" i="1"/>
  <c r="O252" i="1"/>
  <c r="O251" i="1"/>
  <c r="O250" i="1"/>
  <c r="O249" i="1"/>
  <c r="O246" i="1"/>
  <c r="O245" i="1"/>
  <c r="O244" i="1"/>
  <c r="O243" i="1"/>
  <c r="O242" i="1"/>
  <c r="O241" i="1"/>
  <c r="O240" i="1"/>
  <c r="O239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2" i="1"/>
  <c r="O221" i="1"/>
  <c r="O220" i="1"/>
  <c r="O219" i="1"/>
  <c r="O218" i="1"/>
  <c r="O217" i="1"/>
  <c r="O216" i="1"/>
  <c r="O215" i="1"/>
  <c r="O214" i="1"/>
  <c r="O213" i="1"/>
  <c r="O212" i="1"/>
  <c r="O211" i="1"/>
  <c r="O208" i="1"/>
  <c r="O205" i="1"/>
  <c r="O204" i="1"/>
  <c r="O203" i="1"/>
  <c r="O202" i="1"/>
  <c r="O201" i="1"/>
  <c r="O200" i="1"/>
  <c r="O197" i="1"/>
  <c r="P197" i="1" s="1"/>
  <c r="O196" i="1"/>
  <c r="P196" i="1" s="1"/>
  <c r="O195" i="1"/>
  <c r="P195" i="1" s="1"/>
  <c r="O194" i="1"/>
  <c r="P194" i="1" s="1"/>
  <c r="O191" i="1"/>
  <c r="P191" i="1" s="1"/>
  <c r="O190" i="1"/>
  <c r="P190" i="1" s="1"/>
  <c r="O189" i="1"/>
  <c r="P189" i="1" s="1"/>
  <c r="O186" i="1"/>
  <c r="O185" i="1"/>
  <c r="O184" i="1"/>
  <c r="O183" i="1"/>
  <c r="O182" i="1"/>
  <c r="O181" i="1"/>
  <c r="O180" i="1"/>
  <c r="O179" i="1"/>
  <c r="O178" i="1"/>
  <c r="O177" i="1"/>
  <c r="O176" i="1"/>
  <c r="O175" i="1"/>
  <c r="O174" i="1"/>
  <c r="O173" i="1"/>
  <c r="O172" i="1"/>
  <c r="O171" i="1"/>
  <c r="O168" i="1"/>
  <c r="O167" i="1"/>
  <c r="O166" i="1"/>
  <c r="O163" i="1"/>
  <c r="O162" i="1"/>
  <c r="O161" i="1"/>
  <c r="O160" i="1"/>
  <c r="O159" i="1"/>
  <c r="O158" i="1"/>
  <c r="O157" i="1"/>
  <c r="O153" i="1"/>
  <c r="O149" i="1"/>
  <c r="O148" i="1"/>
  <c r="O147" i="1"/>
  <c r="O146" i="1"/>
  <c r="O145" i="1"/>
  <c r="O144" i="1"/>
  <c r="O143" i="1"/>
  <c r="O138" i="1"/>
  <c r="O135" i="1"/>
  <c r="O134" i="1"/>
  <c r="O133" i="1"/>
  <c r="O132" i="1"/>
  <c r="O131" i="1"/>
  <c r="O128" i="1"/>
  <c r="O124" i="1"/>
  <c r="O123" i="1"/>
  <c r="O122" i="1"/>
  <c r="O121" i="1"/>
  <c r="O117" i="1"/>
  <c r="O113" i="1"/>
  <c r="O112" i="1"/>
  <c r="O111" i="1"/>
  <c r="O110" i="1"/>
  <c r="O106" i="1"/>
  <c r="O105" i="1"/>
  <c r="O104" i="1"/>
  <c r="O103" i="1"/>
  <c r="O76" i="1"/>
  <c r="O75" i="1"/>
  <c r="O74" i="1"/>
  <c r="O73" i="1"/>
  <c r="O69" i="1"/>
  <c r="O68" i="1"/>
  <c r="O67" i="1"/>
  <c r="O66" i="1"/>
  <c r="O65" i="1"/>
  <c r="O64" i="1"/>
  <c r="O60" i="1"/>
  <c r="O59" i="1"/>
  <c r="O58" i="1"/>
  <c r="O57" i="1"/>
  <c r="O56" i="1"/>
  <c r="O55" i="1"/>
  <c r="O51" i="1"/>
  <c r="O50" i="1"/>
  <c r="O49" i="1"/>
  <c r="O48" i="1"/>
  <c r="O44" i="1"/>
  <c r="O43" i="1"/>
  <c r="O42" i="1"/>
  <c r="O41" i="1"/>
  <c r="O40" i="1"/>
  <c r="O39" i="1"/>
  <c r="O35" i="1"/>
  <c r="O34" i="1"/>
  <c r="O33" i="1"/>
  <c r="O30" i="1"/>
  <c r="O29" i="1"/>
  <c r="O28" i="1"/>
  <c r="O25" i="1"/>
  <c r="O24" i="1"/>
  <c r="O23" i="1"/>
  <c r="O22" i="1"/>
  <c r="O16" i="1"/>
  <c r="O15" i="1"/>
  <c r="O14" i="1"/>
  <c r="O13" i="1"/>
  <c r="O12" i="1"/>
  <c r="O11" i="1"/>
  <c r="O10" i="1"/>
  <c r="P735" i="1" l="1"/>
  <c r="N735" i="1"/>
  <c r="M735" i="1"/>
  <c r="L735" i="1"/>
  <c r="P727" i="1"/>
  <c r="N727" i="1"/>
  <c r="M727" i="1"/>
  <c r="L727" i="1"/>
  <c r="P726" i="1"/>
  <c r="N726" i="1"/>
  <c r="M726" i="1"/>
  <c r="L726" i="1"/>
  <c r="P725" i="1"/>
  <c r="N725" i="1"/>
  <c r="M725" i="1"/>
  <c r="L725" i="1"/>
  <c r="P724" i="1"/>
  <c r="N724" i="1"/>
  <c r="M724" i="1"/>
  <c r="L724" i="1"/>
  <c r="P723" i="1"/>
  <c r="N723" i="1"/>
  <c r="M723" i="1"/>
  <c r="L723" i="1"/>
  <c r="P722" i="1"/>
  <c r="N722" i="1"/>
  <c r="M722" i="1"/>
  <c r="L722" i="1"/>
  <c r="P721" i="1"/>
  <c r="N721" i="1"/>
  <c r="M721" i="1"/>
  <c r="L721" i="1"/>
  <c r="P720" i="1"/>
  <c r="N720" i="1"/>
  <c r="M720" i="1"/>
  <c r="L720" i="1"/>
  <c r="P719" i="1"/>
  <c r="N719" i="1"/>
  <c r="M719" i="1"/>
  <c r="L719" i="1"/>
  <c r="P718" i="1"/>
  <c r="N718" i="1"/>
  <c r="M718" i="1"/>
  <c r="L718" i="1"/>
  <c r="P717" i="1"/>
  <c r="N717" i="1"/>
  <c r="M717" i="1"/>
  <c r="L717" i="1"/>
  <c r="P716" i="1"/>
  <c r="N716" i="1"/>
  <c r="M716" i="1"/>
  <c r="L716" i="1"/>
  <c r="P713" i="1"/>
  <c r="N713" i="1"/>
  <c r="M713" i="1"/>
  <c r="L713" i="1"/>
  <c r="P712" i="1"/>
  <c r="N712" i="1"/>
  <c r="M712" i="1"/>
  <c r="L712" i="1"/>
  <c r="P711" i="1"/>
  <c r="N711" i="1"/>
  <c r="M711" i="1"/>
  <c r="L711" i="1"/>
  <c r="P710" i="1"/>
  <c r="N710" i="1"/>
  <c r="M710" i="1"/>
  <c r="L710" i="1"/>
  <c r="P709" i="1"/>
  <c r="N709" i="1"/>
  <c r="M709" i="1"/>
  <c r="L709" i="1"/>
  <c r="P708" i="1"/>
  <c r="N708" i="1"/>
  <c r="M708" i="1"/>
  <c r="L708" i="1"/>
  <c r="P707" i="1"/>
  <c r="N707" i="1"/>
  <c r="M707" i="1"/>
  <c r="L707" i="1"/>
  <c r="P671" i="1"/>
  <c r="N671" i="1"/>
  <c r="M671" i="1"/>
  <c r="L671" i="1"/>
  <c r="P668" i="1"/>
  <c r="N668" i="1"/>
  <c r="M668" i="1"/>
  <c r="L668" i="1"/>
  <c r="P667" i="1"/>
  <c r="N667" i="1"/>
  <c r="M667" i="1"/>
  <c r="L667" i="1"/>
  <c r="P666" i="1"/>
  <c r="N666" i="1"/>
  <c r="M666" i="1"/>
  <c r="L666" i="1"/>
  <c r="P665" i="1"/>
  <c r="N665" i="1"/>
  <c r="M665" i="1"/>
  <c r="L665" i="1"/>
  <c r="P662" i="1"/>
  <c r="N662" i="1"/>
  <c r="M662" i="1"/>
  <c r="L662" i="1"/>
  <c r="P661" i="1"/>
  <c r="N661" i="1"/>
  <c r="M661" i="1"/>
  <c r="L661" i="1"/>
  <c r="P660" i="1"/>
  <c r="N660" i="1"/>
  <c r="M660" i="1"/>
  <c r="L660" i="1"/>
  <c r="P659" i="1"/>
  <c r="N659" i="1"/>
  <c r="M659" i="1"/>
  <c r="L659" i="1"/>
  <c r="P658" i="1"/>
  <c r="N658" i="1"/>
  <c r="M658" i="1"/>
  <c r="L658" i="1"/>
  <c r="P657" i="1"/>
  <c r="N657" i="1"/>
  <c r="M657" i="1"/>
  <c r="L657" i="1"/>
  <c r="O656" i="1"/>
  <c r="P656" i="1" s="1"/>
  <c r="N656" i="1"/>
  <c r="M656" i="1"/>
  <c r="L656" i="1"/>
  <c r="O655" i="1"/>
  <c r="P655" i="1" s="1"/>
  <c r="N655" i="1"/>
  <c r="M655" i="1"/>
  <c r="L655" i="1"/>
  <c r="O654" i="1"/>
  <c r="P654" i="1" s="1"/>
  <c r="N654" i="1"/>
  <c r="M654" i="1"/>
  <c r="L654" i="1"/>
  <c r="O653" i="1"/>
  <c r="P653" i="1" s="1"/>
  <c r="N653" i="1"/>
  <c r="M653" i="1"/>
  <c r="L653" i="1"/>
  <c r="O652" i="1"/>
  <c r="P652" i="1" s="1"/>
  <c r="N652" i="1"/>
  <c r="M652" i="1"/>
  <c r="L652" i="1"/>
  <c r="O651" i="1"/>
  <c r="P651" i="1" s="1"/>
  <c r="N651" i="1"/>
  <c r="M651" i="1"/>
  <c r="L651" i="1"/>
  <c r="O650" i="1"/>
  <c r="P650" i="1" s="1"/>
  <c r="N650" i="1"/>
  <c r="M650" i="1"/>
  <c r="L650" i="1"/>
  <c r="O649" i="1"/>
  <c r="P649" i="1" s="1"/>
  <c r="N649" i="1"/>
  <c r="M649" i="1"/>
  <c r="L649" i="1"/>
  <c r="O648" i="1"/>
  <c r="P648" i="1" s="1"/>
  <c r="N648" i="1"/>
  <c r="M648" i="1"/>
  <c r="L648" i="1"/>
  <c r="O647" i="1"/>
  <c r="P647" i="1" s="1"/>
  <c r="N647" i="1"/>
  <c r="M647" i="1"/>
  <c r="L647" i="1"/>
  <c r="O646" i="1"/>
  <c r="P646" i="1" s="1"/>
  <c r="N646" i="1"/>
  <c r="M646" i="1"/>
  <c r="L646" i="1"/>
  <c r="O645" i="1"/>
  <c r="P645" i="1" s="1"/>
  <c r="N645" i="1"/>
  <c r="M645" i="1"/>
  <c r="L645" i="1"/>
  <c r="O644" i="1"/>
  <c r="P644" i="1" s="1"/>
  <c r="N644" i="1"/>
  <c r="M644" i="1"/>
  <c r="L644" i="1"/>
  <c r="P641" i="1"/>
  <c r="N641" i="1"/>
  <c r="M641" i="1"/>
  <c r="L641" i="1"/>
  <c r="P640" i="1"/>
  <c r="N640" i="1"/>
  <c r="M640" i="1"/>
  <c r="L640" i="1"/>
  <c r="P637" i="1"/>
  <c r="N637" i="1"/>
  <c r="M637" i="1"/>
  <c r="L637" i="1"/>
  <c r="P636" i="1"/>
  <c r="N636" i="1"/>
  <c r="M636" i="1"/>
  <c r="L636" i="1"/>
  <c r="P635" i="1"/>
  <c r="N635" i="1"/>
  <c r="M635" i="1"/>
  <c r="L635" i="1"/>
  <c r="P632" i="1"/>
  <c r="N632" i="1"/>
  <c r="M632" i="1"/>
  <c r="L632" i="1"/>
  <c r="O631" i="1"/>
  <c r="P631" i="1" s="1"/>
  <c r="N631" i="1"/>
  <c r="M631" i="1"/>
  <c r="L631" i="1"/>
  <c r="O630" i="1"/>
  <c r="P630" i="1" s="1"/>
  <c r="N630" i="1"/>
  <c r="M630" i="1"/>
  <c r="L630" i="1"/>
  <c r="O629" i="1"/>
  <c r="P629" i="1" s="1"/>
  <c r="N629" i="1"/>
  <c r="M629" i="1"/>
  <c r="L629" i="1"/>
  <c r="O628" i="1"/>
  <c r="P628" i="1" s="1"/>
  <c r="N628" i="1"/>
  <c r="M628" i="1"/>
  <c r="L628" i="1"/>
  <c r="O627" i="1"/>
  <c r="P627" i="1" s="1"/>
  <c r="N627" i="1"/>
  <c r="M627" i="1"/>
  <c r="L627" i="1"/>
  <c r="O626" i="1"/>
  <c r="P626" i="1" s="1"/>
  <c r="N626" i="1"/>
  <c r="M626" i="1"/>
  <c r="L626" i="1"/>
  <c r="O625" i="1"/>
  <c r="P625" i="1" s="1"/>
  <c r="N625" i="1"/>
  <c r="M625" i="1"/>
  <c r="L625" i="1"/>
  <c r="O624" i="1"/>
  <c r="P624" i="1" s="1"/>
  <c r="N624" i="1"/>
  <c r="M624" i="1"/>
  <c r="L624" i="1"/>
  <c r="O623" i="1"/>
  <c r="P623" i="1" s="1"/>
  <c r="N623" i="1"/>
  <c r="M623" i="1"/>
  <c r="L623" i="1"/>
  <c r="O622" i="1"/>
  <c r="P622" i="1" s="1"/>
  <c r="N622" i="1"/>
  <c r="M622" i="1"/>
  <c r="L622" i="1"/>
  <c r="O621" i="1"/>
  <c r="P621" i="1" s="1"/>
  <c r="N621" i="1"/>
  <c r="M621" i="1"/>
  <c r="L621" i="1"/>
  <c r="O620" i="1"/>
  <c r="P620" i="1" s="1"/>
  <c r="N620" i="1"/>
  <c r="M620" i="1"/>
  <c r="L620" i="1"/>
  <c r="O619" i="1"/>
  <c r="P619" i="1" s="1"/>
  <c r="N619" i="1"/>
  <c r="M619" i="1"/>
  <c r="L619" i="1"/>
  <c r="P616" i="1"/>
  <c r="N616" i="1"/>
  <c r="M616" i="1"/>
  <c r="L616" i="1"/>
  <c r="P615" i="1"/>
  <c r="N615" i="1"/>
  <c r="M615" i="1"/>
  <c r="L615" i="1"/>
  <c r="P612" i="1"/>
  <c r="N612" i="1"/>
  <c r="M612" i="1"/>
  <c r="L612" i="1"/>
  <c r="P611" i="1"/>
  <c r="N611" i="1"/>
  <c r="M611" i="1"/>
  <c r="L611" i="1"/>
  <c r="P610" i="1"/>
  <c r="N610" i="1"/>
  <c r="M610" i="1"/>
  <c r="L610" i="1"/>
  <c r="P609" i="1"/>
  <c r="N609" i="1"/>
  <c r="M609" i="1"/>
  <c r="L609" i="1"/>
  <c r="P608" i="1"/>
  <c r="N608" i="1"/>
  <c r="M608" i="1"/>
  <c r="L608" i="1"/>
  <c r="P607" i="1"/>
  <c r="N607" i="1"/>
  <c r="M607" i="1"/>
  <c r="L607" i="1"/>
  <c r="P606" i="1"/>
  <c r="N606" i="1"/>
  <c r="M606" i="1"/>
  <c r="L606" i="1"/>
  <c r="P605" i="1"/>
  <c r="N605" i="1"/>
  <c r="M605" i="1"/>
  <c r="L605" i="1"/>
  <c r="P604" i="1"/>
  <c r="N604" i="1"/>
  <c r="M604" i="1"/>
  <c r="L604" i="1"/>
  <c r="P603" i="1"/>
  <c r="N603" i="1"/>
  <c r="M603" i="1"/>
  <c r="L603" i="1"/>
  <c r="P602" i="1"/>
  <c r="N602" i="1"/>
  <c r="M602" i="1"/>
  <c r="L602" i="1"/>
  <c r="P586" i="1"/>
  <c r="N586" i="1"/>
  <c r="M586" i="1"/>
  <c r="L586" i="1"/>
  <c r="P585" i="1"/>
  <c r="N585" i="1"/>
  <c r="M585" i="1"/>
  <c r="L585" i="1"/>
  <c r="P584" i="1"/>
  <c r="N584" i="1"/>
  <c r="M584" i="1"/>
  <c r="L584" i="1"/>
  <c r="P583" i="1"/>
  <c r="N583" i="1"/>
  <c r="M583" i="1"/>
  <c r="L583" i="1"/>
  <c r="P580" i="1"/>
  <c r="N580" i="1"/>
  <c r="M580" i="1"/>
  <c r="L580" i="1"/>
  <c r="P579" i="1"/>
  <c r="N579" i="1"/>
  <c r="M579" i="1"/>
  <c r="L579" i="1"/>
  <c r="P578" i="1"/>
  <c r="N578" i="1"/>
  <c r="M578" i="1"/>
  <c r="L578" i="1"/>
  <c r="P577" i="1"/>
  <c r="N577" i="1"/>
  <c r="M577" i="1"/>
  <c r="L577" i="1"/>
  <c r="P576" i="1"/>
  <c r="N576" i="1"/>
  <c r="M576" i="1"/>
  <c r="L576" i="1"/>
  <c r="P575" i="1"/>
  <c r="N575" i="1"/>
  <c r="M575" i="1"/>
  <c r="L575" i="1"/>
  <c r="P574" i="1"/>
  <c r="N574" i="1"/>
  <c r="M574" i="1"/>
  <c r="L574" i="1"/>
  <c r="P573" i="1"/>
  <c r="N573" i="1"/>
  <c r="M573" i="1"/>
  <c r="L573" i="1"/>
  <c r="P572" i="1"/>
  <c r="N572" i="1"/>
  <c r="M572" i="1"/>
  <c r="L572" i="1"/>
  <c r="P571" i="1"/>
  <c r="N571" i="1"/>
  <c r="M571" i="1"/>
  <c r="L571" i="1"/>
  <c r="P570" i="1"/>
  <c r="N570" i="1"/>
  <c r="M570" i="1"/>
  <c r="L570" i="1"/>
  <c r="P569" i="1"/>
  <c r="N569" i="1"/>
  <c r="M569" i="1"/>
  <c r="L569" i="1"/>
  <c r="P568" i="1"/>
  <c r="N568" i="1"/>
  <c r="M568" i="1"/>
  <c r="L568" i="1"/>
  <c r="P567" i="1"/>
  <c r="N567" i="1"/>
  <c r="M567" i="1"/>
  <c r="L567" i="1"/>
  <c r="P564" i="1"/>
  <c r="N564" i="1"/>
  <c r="M564" i="1"/>
  <c r="L564" i="1"/>
  <c r="P563" i="1"/>
  <c r="N563" i="1"/>
  <c r="M563" i="1"/>
  <c r="L563" i="1"/>
  <c r="P562" i="1"/>
  <c r="N562" i="1"/>
  <c r="M562" i="1"/>
  <c r="L562" i="1"/>
  <c r="P561" i="1"/>
  <c r="N561" i="1"/>
  <c r="M561" i="1"/>
  <c r="L561" i="1"/>
  <c r="P560" i="1"/>
  <c r="N560" i="1"/>
  <c r="M560" i="1"/>
  <c r="L560" i="1"/>
  <c r="P559" i="1"/>
  <c r="N559" i="1"/>
  <c r="M559" i="1"/>
  <c r="L559" i="1"/>
  <c r="P558" i="1"/>
  <c r="N558" i="1"/>
  <c r="M558" i="1"/>
  <c r="L558" i="1"/>
  <c r="P557" i="1"/>
  <c r="N557" i="1"/>
  <c r="M557" i="1"/>
  <c r="L557" i="1"/>
  <c r="P556" i="1"/>
  <c r="N556" i="1"/>
  <c r="M556" i="1"/>
  <c r="L556" i="1"/>
  <c r="P555" i="1"/>
  <c r="N555" i="1"/>
  <c r="M555" i="1"/>
  <c r="L555" i="1"/>
  <c r="P554" i="1"/>
  <c r="N554" i="1"/>
  <c r="M554" i="1"/>
  <c r="L554" i="1"/>
  <c r="P553" i="1"/>
  <c r="N553" i="1"/>
  <c r="M553" i="1"/>
  <c r="L553" i="1"/>
  <c r="P552" i="1"/>
  <c r="N552" i="1"/>
  <c r="M552" i="1"/>
  <c r="L552" i="1"/>
  <c r="P551" i="1"/>
  <c r="N551" i="1"/>
  <c r="M551" i="1"/>
  <c r="L551" i="1"/>
  <c r="P550" i="1"/>
  <c r="N550" i="1"/>
  <c r="M550" i="1"/>
  <c r="L550" i="1"/>
  <c r="P549" i="1"/>
  <c r="N549" i="1"/>
  <c r="M549" i="1"/>
  <c r="L549" i="1"/>
  <c r="P546" i="1"/>
  <c r="N546" i="1"/>
  <c r="M546" i="1"/>
  <c r="L546" i="1"/>
  <c r="P545" i="1"/>
  <c r="N545" i="1"/>
  <c r="M545" i="1"/>
  <c r="L545" i="1"/>
  <c r="P544" i="1"/>
  <c r="N544" i="1"/>
  <c r="M544" i="1"/>
  <c r="L544" i="1"/>
  <c r="P543" i="1"/>
  <c r="N543" i="1"/>
  <c r="M543" i="1"/>
  <c r="L543" i="1"/>
  <c r="P542" i="1"/>
  <c r="N542" i="1"/>
  <c r="M542" i="1"/>
  <c r="L542" i="1"/>
  <c r="P541" i="1"/>
  <c r="N541" i="1"/>
  <c r="M541" i="1"/>
  <c r="L541" i="1"/>
  <c r="P540" i="1"/>
  <c r="N540" i="1"/>
  <c r="M540" i="1"/>
  <c r="L540" i="1"/>
  <c r="P539" i="1"/>
  <c r="N539" i="1"/>
  <c r="M539" i="1"/>
  <c r="L539" i="1"/>
  <c r="P538" i="1"/>
  <c r="N538" i="1"/>
  <c r="M538" i="1"/>
  <c r="L538" i="1"/>
  <c r="P537" i="1"/>
  <c r="N537" i="1"/>
  <c r="M537" i="1"/>
  <c r="L537" i="1"/>
  <c r="P536" i="1"/>
  <c r="N536" i="1"/>
  <c r="M536" i="1"/>
  <c r="L536" i="1"/>
  <c r="P532" i="1"/>
  <c r="N532" i="1"/>
  <c r="M532" i="1"/>
  <c r="L532" i="1"/>
  <c r="P531" i="1"/>
  <c r="N531" i="1"/>
  <c r="M531" i="1"/>
  <c r="L531" i="1"/>
  <c r="P530" i="1"/>
  <c r="N530" i="1"/>
  <c r="M530" i="1"/>
  <c r="L530" i="1"/>
  <c r="P529" i="1"/>
  <c r="N529" i="1"/>
  <c r="M529" i="1"/>
  <c r="L529" i="1"/>
  <c r="P528" i="1"/>
  <c r="N528" i="1"/>
  <c r="M528" i="1"/>
  <c r="L528" i="1"/>
  <c r="P527" i="1"/>
  <c r="N527" i="1"/>
  <c r="M527" i="1"/>
  <c r="L527" i="1"/>
  <c r="P526" i="1"/>
  <c r="N526" i="1"/>
  <c r="M526" i="1"/>
  <c r="L526" i="1"/>
  <c r="P525" i="1"/>
  <c r="N525" i="1"/>
  <c r="M525" i="1"/>
  <c r="L525" i="1"/>
  <c r="P524" i="1"/>
  <c r="N524" i="1"/>
  <c r="M524" i="1"/>
  <c r="L524" i="1"/>
  <c r="P523" i="1"/>
  <c r="N523" i="1"/>
  <c r="M523" i="1"/>
  <c r="L523" i="1"/>
  <c r="P522" i="1"/>
  <c r="N522" i="1"/>
  <c r="M522" i="1"/>
  <c r="L522" i="1"/>
  <c r="P521" i="1"/>
  <c r="N521" i="1"/>
  <c r="M521" i="1"/>
  <c r="L521" i="1"/>
  <c r="P520" i="1"/>
  <c r="N520" i="1"/>
  <c r="M520" i="1"/>
  <c r="L520" i="1"/>
  <c r="P519" i="1"/>
  <c r="N519" i="1"/>
  <c r="M519" i="1"/>
  <c r="L519" i="1"/>
  <c r="P518" i="1"/>
  <c r="N518" i="1"/>
  <c r="M518" i="1"/>
  <c r="L518" i="1"/>
  <c r="P517" i="1"/>
  <c r="N517" i="1"/>
  <c r="M517" i="1"/>
  <c r="L517" i="1"/>
  <c r="P516" i="1"/>
  <c r="N516" i="1"/>
  <c r="M516" i="1"/>
  <c r="L516" i="1"/>
  <c r="P513" i="1"/>
  <c r="N513" i="1"/>
  <c r="M513" i="1"/>
  <c r="L513" i="1"/>
  <c r="P512" i="1"/>
  <c r="N512" i="1"/>
  <c r="M512" i="1"/>
  <c r="L512" i="1"/>
  <c r="P511" i="1"/>
  <c r="N511" i="1"/>
  <c r="M511" i="1"/>
  <c r="L511" i="1"/>
  <c r="P510" i="1"/>
  <c r="N510" i="1"/>
  <c r="M510" i="1"/>
  <c r="L510" i="1"/>
  <c r="P509" i="1"/>
  <c r="N509" i="1"/>
  <c r="M509" i="1"/>
  <c r="L509" i="1"/>
  <c r="P508" i="1"/>
  <c r="N508" i="1"/>
  <c r="M508" i="1"/>
  <c r="L508" i="1"/>
  <c r="P507" i="1"/>
  <c r="N507" i="1"/>
  <c r="M507" i="1"/>
  <c r="L507" i="1"/>
  <c r="P506" i="1"/>
  <c r="N506" i="1"/>
  <c r="M506" i="1"/>
  <c r="L506" i="1"/>
  <c r="P505" i="1"/>
  <c r="N505" i="1"/>
  <c r="M505" i="1"/>
  <c r="L505" i="1"/>
  <c r="P504" i="1"/>
  <c r="N504" i="1"/>
  <c r="M504" i="1"/>
  <c r="L504" i="1"/>
  <c r="P503" i="1"/>
  <c r="N503" i="1"/>
  <c r="M503" i="1"/>
  <c r="L503" i="1"/>
  <c r="P502" i="1"/>
  <c r="N502" i="1"/>
  <c r="M502" i="1"/>
  <c r="L502" i="1"/>
  <c r="P501" i="1"/>
  <c r="N501" i="1"/>
  <c r="M501" i="1"/>
  <c r="L501" i="1"/>
  <c r="P500" i="1"/>
  <c r="N500" i="1"/>
  <c r="M500" i="1"/>
  <c r="L500" i="1"/>
  <c r="P499" i="1"/>
  <c r="N499" i="1"/>
  <c r="M499" i="1"/>
  <c r="L499" i="1"/>
  <c r="P498" i="1"/>
  <c r="N498" i="1"/>
  <c r="M498" i="1"/>
  <c r="L498" i="1"/>
  <c r="P497" i="1"/>
  <c r="N497" i="1"/>
  <c r="M497" i="1"/>
  <c r="L497" i="1"/>
  <c r="P496" i="1"/>
  <c r="N496" i="1"/>
  <c r="M496" i="1"/>
  <c r="L496" i="1"/>
  <c r="P493" i="1"/>
  <c r="N493" i="1"/>
  <c r="M493" i="1"/>
  <c r="L493" i="1"/>
  <c r="P492" i="1"/>
  <c r="N492" i="1"/>
  <c r="M492" i="1"/>
  <c r="L492" i="1"/>
  <c r="P491" i="1"/>
  <c r="N491" i="1"/>
  <c r="M491" i="1"/>
  <c r="L491" i="1"/>
  <c r="P490" i="1"/>
  <c r="N490" i="1"/>
  <c r="M490" i="1"/>
  <c r="L490" i="1"/>
  <c r="P489" i="1"/>
  <c r="N489" i="1"/>
  <c r="M489" i="1"/>
  <c r="L489" i="1"/>
  <c r="P486" i="1"/>
  <c r="N486" i="1"/>
  <c r="M486" i="1"/>
  <c r="L486" i="1"/>
  <c r="P485" i="1"/>
  <c r="N485" i="1"/>
  <c r="M485" i="1"/>
  <c r="L485" i="1"/>
  <c r="P484" i="1"/>
  <c r="N484" i="1"/>
  <c r="M484" i="1"/>
  <c r="L484" i="1"/>
  <c r="P483" i="1"/>
  <c r="N483" i="1"/>
  <c r="M483" i="1"/>
  <c r="L483" i="1"/>
  <c r="P482" i="1"/>
  <c r="N482" i="1"/>
  <c r="M482" i="1"/>
  <c r="L482" i="1"/>
  <c r="P481" i="1"/>
  <c r="N481" i="1"/>
  <c r="M481" i="1"/>
  <c r="L481" i="1"/>
  <c r="P480" i="1"/>
  <c r="N480" i="1"/>
  <c r="M480" i="1"/>
  <c r="L480" i="1"/>
  <c r="P479" i="1"/>
  <c r="N479" i="1"/>
  <c r="M479" i="1"/>
  <c r="L479" i="1"/>
  <c r="P478" i="1"/>
  <c r="N478" i="1"/>
  <c r="M478" i="1"/>
  <c r="L478" i="1"/>
  <c r="P477" i="1"/>
  <c r="N477" i="1"/>
  <c r="M477" i="1"/>
  <c r="L477" i="1"/>
  <c r="P476" i="1"/>
  <c r="N476" i="1"/>
  <c r="M476" i="1"/>
  <c r="L476" i="1"/>
  <c r="P475" i="1"/>
  <c r="N475" i="1"/>
  <c r="M475" i="1"/>
  <c r="L475" i="1"/>
  <c r="P474" i="1"/>
  <c r="N474" i="1"/>
  <c r="M474" i="1"/>
  <c r="L474" i="1"/>
  <c r="P473" i="1"/>
  <c r="N473" i="1"/>
  <c r="M473" i="1"/>
  <c r="L473" i="1"/>
  <c r="P472" i="1"/>
  <c r="N472" i="1"/>
  <c r="M472" i="1"/>
  <c r="L472" i="1"/>
  <c r="P471" i="1"/>
  <c r="N471" i="1"/>
  <c r="M471" i="1"/>
  <c r="L471" i="1"/>
  <c r="P470" i="1"/>
  <c r="N470" i="1"/>
  <c r="M470" i="1"/>
  <c r="L470" i="1"/>
  <c r="P469" i="1"/>
  <c r="N469" i="1"/>
  <c r="M469" i="1"/>
  <c r="L469" i="1"/>
  <c r="P468" i="1"/>
  <c r="N468" i="1"/>
  <c r="M468" i="1"/>
  <c r="L468" i="1"/>
  <c r="P467" i="1"/>
  <c r="N467" i="1"/>
  <c r="M467" i="1"/>
  <c r="L467" i="1"/>
  <c r="P466" i="1"/>
  <c r="N466" i="1"/>
  <c r="M466" i="1"/>
  <c r="L466" i="1"/>
  <c r="P465" i="1"/>
  <c r="N465" i="1"/>
  <c r="M465" i="1"/>
  <c r="L465" i="1"/>
  <c r="P464" i="1"/>
  <c r="N464" i="1"/>
  <c r="M464" i="1"/>
  <c r="L464" i="1"/>
  <c r="P463" i="1"/>
  <c r="N463" i="1"/>
  <c r="M463" i="1"/>
  <c r="L463" i="1"/>
  <c r="P462" i="1"/>
  <c r="N462" i="1"/>
  <c r="M462" i="1"/>
  <c r="L462" i="1"/>
  <c r="P461" i="1"/>
  <c r="N461" i="1"/>
  <c r="M461" i="1"/>
  <c r="L461" i="1"/>
  <c r="P460" i="1"/>
  <c r="N460" i="1"/>
  <c r="M460" i="1"/>
  <c r="L460" i="1"/>
  <c r="P459" i="1"/>
  <c r="N459" i="1"/>
  <c r="M459" i="1"/>
  <c r="L459" i="1"/>
  <c r="P458" i="1"/>
  <c r="N458" i="1"/>
  <c r="M458" i="1"/>
  <c r="L458" i="1"/>
  <c r="P455" i="1"/>
  <c r="N455" i="1"/>
  <c r="M455" i="1"/>
  <c r="L455" i="1"/>
  <c r="P454" i="1"/>
  <c r="N454" i="1"/>
  <c r="M454" i="1"/>
  <c r="L454" i="1"/>
  <c r="P453" i="1"/>
  <c r="N453" i="1"/>
  <c r="M453" i="1"/>
  <c r="L453" i="1"/>
  <c r="P452" i="1"/>
  <c r="N452" i="1"/>
  <c r="M452" i="1"/>
  <c r="L452" i="1"/>
  <c r="P451" i="1"/>
  <c r="N451" i="1"/>
  <c r="M451" i="1"/>
  <c r="L451" i="1"/>
  <c r="P450" i="1"/>
  <c r="N450" i="1"/>
  <c r="M450" i="1"/>
  <c r="L450" i="1"/>
  <c r="P449" i="1"/>
  <c r="N449" i="1"/>
  <c r="M449" i="1"/>
  <c r="L449" i="1"/>
  <c r="P448" i="1"/>
  <c r="N448" i="1"/>
  <c r="M448" i="1"/>
  <c r="L448" i="1"/>
  <c r="P447" i="1"/>
  <c r="N447" i="1"/>
  <c r="M447" i="1"/>
  <c r="L447" i="1"/>
  <c r="P446" i="1"/>
  <c r="N446" i="1"/>
  <c r="M446" i="1"/>
  <c r="L446" i="1"/>
  <c r="P445" i="1"/>
  <c r="N445" i="1"/>
  <c r="M445" i="1"/>
  <c r="L445" i="1"/>
  <c r="P444" i="1"/>
  <c r="N444" i="1"/>
  <c r="M444" i="1"/>
  <c r="L444" i="1"/>
  <c r="P443" i="1"/>
  <c r="N443" i="1"/>
  <c r="M443" i="1"/>
  <c r="L443" i="1"/>
  <c r="P442" i="1"/>
  <c r="N442" i="1"/>
  <c r="M442" i="1"/>
  <c r="L442" i="1"/>
  <c r="P441" i="1"/>
  <c r="N441" i="1"/>
  <c r="M441" i="1"/>
  <c r="L441" i="1"/>
  <c r="P440" i="1"/>
  <c r="N440" i="1"/>
  <c r="M440" i="1"/>
  <c r="L440" i="1"/>
  <c r="P439" i="1"/>
  <c r="N439" i="1"/>
  <c r="M439" i="1"/>
  <c r="L439" i="1"/>
  <c r="P438" i="1"/>
  <c r="N438" i="1"/>
  <c r="M438" i="1"/>
  <c r="L438" i="1"/>
  <c r="P437" i="1"/>
  <c r="N437" i="1"/>
  <c r="M437" i="1"/>
  <c r="L437" i="1"/>
  <c r="P436" i="1"/>
  <c r="N436" i="1"/>
  <c r="M436" i="1"/>
  <c r="L436" i="1"/>
  <c r="P435" i="1"/>
  <c r="N435" i="1"/>
  <c r="M435" i="1"/>
  <c r="L435" i="1"/>
  <c r="P432" i="1"/>
  <c r="N432" i="1"/>
  <c r="M432" i="1"/>
  <c r="L432" i="1"/>
  <c r="P431" i="1"/>
  <c r="N431" i="1"/>
  <c r="M431" i="1"/>
  <c r="L431" i="1"/>
  <c r="P430" i="1"/>
  <c r="N430" i="1"/>
  <c r="M430" i="1"/>
  <c r="L430" i="1"/>
  <c r="P429" i="1"/>
  <c r="N429" i="1"/>
  <c r="M429" i="1"/>
  <c r="L429" i="1"/>
  <c r="P428" i="1"/>
  <c r="N428" i="1"/>
  <c r="M428" i="1"/>
  <c r="L428" i="1"/>
  <c r="P427" i="1"/>
  <c r="N427" i="1"/>
  <c r="M427" i="1"/>
  <c r="L427" i="1"/>
  <c r="P426" i="1"/>
  <c r="N426" i="1"/>
  <c r="M426" i="1"/>
  <c r="L426" i="1"/>
  <c r="P425" i="1"/>
  <c r="N425" i="1"/>
  <c r="M425" i="1"/>
  <c r="L425" i="1"/>
  <c r="P424" i="1"/>
  <c r="N424" i="1"/>
  <c r="M424" i="1"/>
  <c r="L424" i="1"/>
  <c r="P423" i="1"/>
  <c r="N423" i="1"/>
  <c r="M423" i="1"/>
  <c r="L423" i="1"/>
  <c r="P422" i="1"/>
  <c r="N422" i="1"/>
  <c r="M422" i="1"/>
  <c r="L422" i="1"/>
  <c r="P421" i="1"/>
  <c r="N421" i="1"/>
  <c r="M421" i="1"/>
  <c r="L421" i="1"/>
  <c r="P420" i="1"/>
  <c r="N420" i="1"/>
  <c r="M420" i="1"/>
  <c r="L420" i="1"/>
  <c r="P419" i="1"/>
  <c r="N419" i="1"/>
  <c r="M419" i="1"/>
  <c r="L419" i="1"/>
  <c r="P418" i="1"/>
  <c r="N418" i="1"/>
  <c r="M418" i="1"/>
  <c r="L418" i="1"/>
  <c r="P417" i="1"/>
  <c r="N417" i="1"/>
  <c r="M417" i="1"/>
  <c r="L417" i="1"/>
  <c r="P416" i="1"/>
  <c r="N416" i="1"/>
  <c r="M416" i="1"/>
  <c r="L416" i="1"/>
  <c r="P415" i="1"/>
  <c r="N415" i="1"/>
  <c r="M415" i="1"/>
  <c r="L415" i="1"/>
  <c r="P414" i="1"/>
  <c r="N414" i="1"/>
  <c r="M414" i="1"/>
  <c r="L414" i="1"/>
  <c r="P413" i="1"/>
  <c r="N413" i="1"/>
  <c r="M413" i="1"/>
  <c r="L413" i="1"/>
  <c r="P412" i="1"/>
  <c r="N412" i="1"/>
  <c r="M412" i="1"/>
  <c r="L412" i="1"/>
  <c r="P411" i="1"/>
  <c r="N411" i="1"/>
  <c r="M411" i="1"/>
  <c r="L411" i="1"/>
  <c r="P410" i="1"/>
  <c r="N410" i="1"/>
  <c r="M410" i="1"/>
  <c r="L410" i="1"/>
  <c r="P409" i="1"/>
  <c r="N409" i="1"/>
  <c r="M409" i="1"/>
  <c r="L409" i="1"/>
  <c r="P408" i="1"/>
  <c r="N408" i="1"/>
  <c r="M408" i="1"/>
  <c r="L408" i="1"/>
  <c r="P407" i="1"/>
  <c r="N407" i="1"/>
  <c r="M407" i="1"/>
  <c r="L407" i="1"/>
  <c r="P406" i="1"/>
  <c r="N406" i="1"/>
  <c r="M406" i="1"/>
  <c r="L406" i="1"/>
  <c r="P405" i="1"/>
  <c r="N405" i="1"/>
  <c r="M405" i="1"/>
  <c r="L405" i="1"/>
  <c r="P404" i="1"/>
  <c r="N404" i="1"/>
  <c r="M404" i="1"/>
  <c r="L404" i="1"/>
  <c r="P403" i="1"/>
  <c r="N403" i="1"/>
  <c r="M403" i="1"/>
  <c r="L403" i="1"/>
  <c r="P402" i="1"/>
  <c r="N402" i="1"/>
  <c r="M402" i="1"/>
  <c r="L402" i="1"/>
  <c r="P399" i="1"/>
  <c r="N399" i="1"/>
  <c r="M399" i="1"/>
  <c r="L399" i="1"/>
  <c r="P398" i="1"/>
  <c r="N398" i="1"/>
  <c r="M398" i="1"/>
  <c r="L398" i="1"/>
  <c r="P397" i="1"/>
  <c r="N397" i="1"/>
  <c r="M397" i="1"/>
  <c r="L397" i="1"/>
  <c r="P396" i="1"/>
  <c r="N396" i="1"/>
  <c r="M396" i="1"/>
  <c r="L396" i="1"/>
  <c r="P395" i="1"/>
  <c r="N395" i="1"/>
  <c r="M395" i="1"/>
  <c r="L395" i="1"/>
  <c r="P394" i="1"/>
  <c r="N394" i="1"/>
  <c r="M394" i="1"/>
  <c r="L394" i="1"/>
  <c r="P393" i="1"/>
  <c r="N393" i="1"/>
  <c r="M393" i="1"/>
  <c r="L393" i="1"/>
  <c r="P392" i="1"/>
  <c r="N392" i="1"/>
  <c r="M392" i="1"/>
  <c r="L392" i="1"/>
  <c r="P391" i="1"/>
  <c r="N391" i="1"/>
  <c r="M391" i="1"/>
  <c r="L391" i="1"/>
  <c r="P390" i="1"/>
  <c r="N390" i="1"/>
  <c r="M390" i="1"/>
  <c r="L390" i="1"/>
  <c r="P389" i="1"/>
  <c r="N389" i="1"/>
  <c r="M389" i="1"/>
  <c r="L389" i="1"/>
  <c r="P388" i="1"/>
  <c r="N388" i="1"/>
  <c r="M388" i="1"/>
  <c r="L388" i="1"/>
  <c r="P387" i="1"/>
  <c r="N387" i="1"/>
  <c r="M387" i="1"/>
  <c r="L387" i="1"/>
  <c r="P386" i="1"/>
  <c r="N386" i="1"/>
  <c r="M386" i="1"/>
  <c r="L386" i="1"/>
  <c r="P385" i="1"/>
  <c r="N385" i="1"/>
  <c r="M385" i="1"/>
  <c r="L385" i="1"/>
  <c r="P384" i="1"/>
  <c r="N384" i="1"/>
  <c r="M384" i="1"/>
  <c r="L384" i="1"/>
  <c r="P383" i="1"/>
  <c r="N383" i="1"/>
  <c r="M383" i="1"/>
  <c r="L383" i="1"/>
  <c r="P382" i="1"/>
  <c r="N382" i="1"/>
  <c r="M382" i="1"/>
  <c r="L382" i="1"/>
  <c r="P381" i="1"/>
  <c r="N381" i="1"/>
  <c r="M381" i="1"/>
  <c r="L381" i="1"/>
  <c r="P380" i="1"/>
  <c r="N380" i="1"/>
  <c r="M380" i="1"/>
  <c r="L380" i="1"/>
  <c r="P379" i="1"/>
  <c r="N379" i="1"/>
  <c r="M379" i="1"/>
  <c r="L379" i="1"/>
  <c r="P378" i="1"/>
  <c r="N378" i="1"/>
  <c r="M378" i="1"/>
  <c r="L378" i="1"/>
  <c r="P377" i="1"/>
  <c r="N377" i="1"/>
  <c r="M377" i="1"/>
  <c r="L377" i="1"/>
  <c r="P376" i="1"/>
  <c r="N376" i="1"/>
  <c r="M376" i="1"/>
  <c r="L376" i="1"/>
  <c r="P375" i="1"/>
  <c r="N375" i="1"/>
  <c r="M375" i="1"/>
  <c r="L375" i="1"/>
  <c r="P374" i="1"/>
  <c r="N374" i="1"/>
  <c r="M374" i="1"/>
  <c r="L374" i="1"/>
  <c r="P373" i="1"/>
  <c r="N373" i="1"/>
  <c r="M373" i="1"/>
  <c r="L373" i="1"/>
  <c r="P372" i="1"/>
  <c r="N372" i="1"/>
  <c r="M372" i="1"/>
  <c r="L372" i="1"/>
  <c r="P371" i="1"/>
  <c r="N371" i="1"/>
  <c r="M371" i="1"/>
  <c r="L371" i="1"/>
  <c r="P370" i="1"/>
  <c r="N370" i="1"/>
  <c r="M370" i="1"/>
  <c r="L370" i="1"/>
  <c r="P369" i="1"/>
  <c r="N369" i="1"/>
  <c r="M369" i="1"/>
  <c r="L369" i="1"/>
  <c r="P368" i="1"/>
  <c r="N368" i="1"/>
  <c r="M368" i="1"/>
  <c r="L368" i="1"/>
  <c r="P367" i="1"/>
  <c r="N367" i="1"/>
  <c r="M367" i="1"/>
  <c r="L367" i="1"/>
  <c r="P366" i="1"/>
  <c r="N366" i="1"/>
  <c r="M366" i="1"/>
  <c r="L366" i="1"/>
  <c r="P365" i="1"/>
  <c r="N365" i="1"/>
  <c r="M365" i="1"/>
  <c r="L365" i="1"/>
  <c r="P364" i="1"/>
  <c r="N364" i="1"/>
  <c r="M364" i="1"/>
  <c r="L364" i="1"/>
  <c r="P363" i="1"/>
  <c r="N363" i="1"/>
  <c r="M363" i="1"/>
  <c r="L363" i="1"/>
  <c r="P362" i="1"/>
  <c r="N362" i="1"/>
  <c r="M362" i="1"/>
  <c r="L362" i="1"/>
  <c r="P361" i="1"/>
  <c r="N361" i="1"/>
  <c r="M361" i="1"/>
  <c r="L361" i="1"/>
  <c r="P360" i="1"/>
  <c r="N360" i="1"/>
  <c r="M360" i="1"/>
  <c r="L360" i="1"/>
  <c r="P356" i="1"/>
  <c r="N356" i="1"/>
  <c r="M356" i="1"/>
  <c r="L356" i="1"/>
  <c r="P355" i="1"/>
  <c r="R358" i="1" s="1"/>
  <c r="N355" i="1"/>
  <c r="M355" i="1"/>
  <c r="L355" i="1"/>
  <c r="P348" i="1"/>
  <c r="N348" i="1"/>
  <c r="M348" i="1"/>
  <c r="L348" i="1"/>
  <c r="P347" i="1"/>
  <c r="N347" i="1"/>
  <c r="M347" i="1"/>
  <c r="L347" i="1"/>
  <c r="P346" i="1"/>
  <c r="N346" i="1"/>
  <c r="M346" i="1"/>
  <c r="L346" i="1"/>
  <c r="P345" i="1"/>
  <c r="N345" i="1"/>
  <c r="M345" i="1"/>
  <c r="L345" i="1"/>
  <c r="P344" i="1"/>
  <c r="N344" i="1"/>
  <c r="M344" i="1"/>
  <c r="L344" i="1"/>
  <c r="P343" i="1"/>
  <c r="N343" i="1"/>
  <c r="M343" i="1"/>
  <c r="L343" i="1"/>
  <c r="P342" i="1"/>
  <c r="N342" i="1"/>
  <c r="M342" i="1"/>
  <c r="L342" i="1"/>
  <c r="P338" i="1"/>
  <c r="N338" i="1"/>
  <c r="M338" i="1"/>
  <c r="L338" i="1"/>
  <c r="P337" i="1"/>
  <c r="N337" i="1"/>
  <c r="M337" i="1"/>
  <c r="L337" i="1"/>
  <c r="P336" i="1"/>
  <c r="N336" i="1"/>
  <c r="M336" i="1"/>
  <c r="L336" i="1"/>
  <c r="P335" i="1"/>
  <c r="N335" i="1"/>
  <c r="M335" i="1"/>
  <c r="L335" i="1"/>
  <c r="P334" i="1"/>
  <c r="N334" i="1"/>
  <c r="M334" i="1"/>
  <c r="L334" i="1"/>
  <c r="P333" i="1"/>
  <c r="N333" i="1"/>
  <c r="M333" i="1"/>
  <c r="L333" i="1"/>
  <c r="P332" i="1"/>
  <c r="N332" i="1"/>
  <c r="M332" i="1"/>
  <c r="L332" i="1"/>
  <c r="P331" i="1"/>
  <c r="N331" i="1"/>
  <c r="M331" i="1"/>
  <c r="L331" i="1"/>
  <c r="P330" i="1"/>
  <c r="N330" i="1"/>
  <c r="M330" i="1"/>
  <c r="L330" i="1"/>
  <c r="P329" i="1"/>
  <c r="N329" i="1"/>
  <c r="M329" i="1"/>
  <c r="L329" i="1"/>
  <c r="P328" i="1"/>
  <c r="N328" i="1"/>
  <c r="M328" i="1"/>
  <c r="L328" i="1"/>
  <c r="P327" i="1"/>
  <c r="N327" i="1"/>
  <c r="M327" i="1"/>
  <c r="L327" i="1"/>
  <c r="P324" i="1"/>
  <c r="N324" i="1"/>
  <c r="M324" i="1"/>
  <c r="L324" i="1"/>
  <c r="P323" i="1"/>
  <c r="N323" i="1"/>
  <c r="M323" i="1"/>
  <c r="L323" i="1"/>
  <c r="P322" i="1"/>
  <c r="N322" i="1"/>
  <c r="M322" i="1"/>
  <c r="L322" i="1"/>
  <c r="P321" i="1"/>
  <c r="N321" i="1"/>
  <c r="M321" i="1"/>
  <c r="L321" i="1"/>
  <c r="P320" i="1"/>
  <c r="N320" i="1"/>
  <c r="M320" i="1"/>
  <c r="L320" i="1"/>
  <c r="P319" i="1"/>
  <c r="N319" i="1"/>
  <c r="M319" i="1"/>
  <c r="L319" i="1"/>
  <c r="P318" i="1"/>
  <c r="N318" i="1"/>
  <c r="M318" i="1"/>
  <c r="L318" i="1"/>
  <c r="P317" i="1"/>
  <c r="N317" i="1"/>
  <c r="M317" i="1"/>
  <c r="L317" i="1"/>
  <c r="P316" i="1"/>
  <c r="N316" i="1"/>
  <c r="M316" i="1"/>
  <c r="L316" i="1"/>
  <c r="P315" i="1"/>
  <c r="N315" i="1"/>
  <c r="M315" i="1"/>
  <c r="L315" i="1"/>
  <c r="P314" i="1"/>
  <c r="N314" i="1"/>
  <c r="M314" i="1"/>
  <c r="L314" i="1"/>
  <c r="P313" i="1"/>
  <c r="N313" i="1"/>
  <c r="M313" i="1"/>
  <c r="L313" i="1"/>
  <c r="P312" i="1"/>
  <c r="N312" i="1"/>
  <c r="M312" i="1"/>
  <c r="L312" i="1"/>
  <c r="P311" i="1"/>
  <c r="N311" i="1"/>
  <c r="M311" i="1"/>
  <c r="L311" i="1"/>
  <c r="P310" i="1"/>
  <c r="N310" i="1"/>
  <c r="M310" i="1"/>
  <c r="L310" i="1"/>
  <c r="P309" i="1"/>
  <c r="N309" i="1"/>
  <c r="M309" i="1"/>
  <c r="L309" i="1"/>
  <c r="P308" i="1"/>
  <c r="N308" i="1"/>
  <c r="M308" i="1"/>
  <c r="L308" i="1"/>
  <c r="P307" i="1"/>
  <c r="N307" i="1"/>
  <c r="M307" i="1"/>
  <c r="L307" i="1"/>
  <c r="P306" i="1"/>
  <c r="N306" i="1"/>
  <c r="M306" i="1"/>
  <c r="L306" i="1"/>
  <c r="P305" i="1"/>
  <c r="N305" i="1"/>
  <c r="M305" i="1"/>
  <c r="L305" i="1"/>
  <c r="P304" i="1"/>
  <c r="N304" i="1"/>
  <c r="M304" i="1"/>
  <c r="L304" i="1"/>
  <c r="P303" i="1"/>
  <c r="N303" i="1"/>
  <c r="M303" i="1"/>
  <c r="L303" i="1"/>
  <c r="P302" i="1"/>
  <c r="N302" i="1"/>
  <c r="M302" i="1"/>
  <c r="L302" i="1"/>
  <c r="P301" i="1"/>
  <c r="N301" i="1"/>
  <c r="M301" i="1"/>
  <c r="L301" i="1"/>
  <c r="P300" i="1"/>
  <c r="N300" i="1"/>
  <c r="M300" i="1"/>
  <c r="L300" i="1"/>
  <c r="P299" i="1"/>
  <c r="N299" i="1"/>
  <c r="M299" i="1"/>
  <c r="L299" i="1"/>
  <c r="P298" i="1"/>
  <c r="N298" i="1"/>
  <c r="M298" i="1"/>
  <c r="L298" i="1"/>
  <c r="P297" i="1"/>
  <c r="N297" i="1"/>
  <c r="M297" i="1"/>
  <c r="L297" i="1"/>
  <c r="P296" i="1"/>
  <c r="N296" i="1"/>
  <c r="M296" i="1"/>
  <c r="L296" i="1"/>
  <c r="P295" i="1"/>
  <c r="N295" i="1"/>
  <c r="M295" i="1"/>
  <c r="L295" i="1"/>
  <c r="P294" i="1"/>
  <c r="N294" i="1"/>
  <c r="M294" i="1"/>
  <c r="L294" i="1"/>
  <c r="P293" i="1"/>
  <c r="N293" i="1"/>
  <c r="M293" i="1"/>
  <c r="L293" i="1"/>
  <c r="P292" i="1"/>
  <c r="N292" i="1"/>
  <c r="M292" i="1"/>
  <c r="L292" i="1"/>
  <c r="P291" i="1"/>
  <c r="N291" i="1"/>
  <c r="M291" i="1"/>
  <c r="L291" i="1"/>
  <c r="P290" i="1"/>
  <c r="N290" i="1"/>
  <c r="M290" i="1"/>
  <c r="L290" i="1"/>
  <c r="P289" i="1"/>
  <c r="N289" i="1"/>
  <c r="M289" i="1"/>
  <c r="L289" i="1"/>
  <c r="P288" i="1"/>
  <c r="N288" i="1"/>
  <c r="M288" i="1"/>
  <c r="L288" i="1"/>
  <c r="P287" i="1"/>
  <c r="N287" i="1"/>
  <c r="M287" i="1"/>
  <c r="L287" i="1"/>
  <c r="P286" i="1"/>
  <c r="N286" i="1"/>
  <c r="M286" i="1"/>
  <c r="L286" i="1"/>
  <c r="P285" i="1"/>
  <c r="N285" i="1"/>
  <c r="M285" i="1"/>
  <c r="L285" i="1"/>
  <c r="P284" i="1"/>
  <c r="N284" i="1"/>
  <c r="M284" i="1"/>
  <c r="L284" i="1"/>
  <c r="P283" i="1"/>
  <c r="N283" i="1"/>
  <c r="M283" i="1"/>
  <c r="L283" i="1"/>
  <c r="P282" i="1"/>
  <c r="N282" i="1"/>
  <c r="M282" i="1"/>
  <c r="L282" i="1"/>
  <c r="P281" i="1"/>
  <c r="N281" i="1"/>
  <c r="M281" i="1"/>
  <c r="L281" i="1"/>
  <c r="P280" i="1"/>
  <c r="N280" i="1"/>
  <c r="M280" i="1"/>
  <c r="L280" i="1"/>
  <c r="P279" i="1"/>
  <c r="N279" i="1"/>
  <c r="M279" i="1"/>
  <c r="L279" i="1"/>
  <c r="P278" i="1"/>
  <c r="N278" i="1"/>
  <c r="M278" i="1"/>
  <c r="L278" i="1"/>
  <c r="P277" i="1"/>
  <c r="N277" i="1"/>
  <c r="M277" i="1"/>
  <c r="L277" i="1"/>
  <c r="P276" i="1"/>
  <c r="N276" i="1"/>
  <c r="M276" i="1"/>
  <c r="L276" i="1"/>
  <c r="P275" i="1"/>
  <c r="N275" i="1"/>
  <c r="M275" i="1"/>
  <c r="L275" i="1"/>
  <c r="P274" i="1"/>
  <c r="N274" i="1"/>
  <c r="M274" i="1"/>
  <c r="L274" i="1"/>
  <c r="P273" i="1"/>
  <c r="N273" i="1"/>
  <c r="M273" i="1"/>
  <c r="L273" i="1"/>
  <c r="P272" i="1"/>
  <c r="N272" i="1"/>
  <c r="M272" i="1"/>
  <c r="L272" i="1"/>
  <c r="P271" i="1"/>
  <c r="N271" i="1"/>
  <c r="M271" i="1"/>
  <c r="L271" i="1"/>
  <c r="P270" i="1"/>
  <c r="N270" i="1"/>
  <c r="M270" i="1"/>
  <c r="L270" i="1"/>
  <c r="P269" i="1"/>
  <c r="N269" i="1"/>
  <c r="M269" i="1"/>
  <c r="L269" i="1"/>
  <c r="P268" i="1"/>
  <c r="N268" i="1"/>
  <c r="M268" i="1"/>
  <c r="L268" i="1"/>
  <c r="P267" i="1"/>
  <c r="N267" i="1"/>
  <c r="M267" i="1"/>
  <c r="L267" i="1"/>
  <c r="P266" i="1"/>
  <c r="N266" i="1"/>
  <c r="M266" i="1"/>
  <c r="L266" i="1"/>
  <c r="P265" i="1"/>
  <c r="N265" i="1"/>
  <c r="M265" i="1"/>
  <c r="L265" i="1"/>
  <c r="P264" i="1"/>
  <c r="N264" i="1"/>
  <c r="M264" i="1"/>
  <c r="L264" i="1"/>
  <c r="P263" i="1"/>
  <c r="N263" i="1"/>
  <c r="M263" i="1"/>
  <c r="L263" i="1"/>
  <c r="P262" i="1"/>
  <c r="N262" i="1"/>
  <c r="M262" i="1"/>
  <c r="L262" i="1"/>
  <c r="P261" i="1"/>
  <c r="N261" i="1"/>
  <c r="M261" i="1"/>
  <c r="L261" i="1"/>
  <c r="P260" i="1"/>
  <c r="N260" i="1"/>
  <c r="M260" i="1"/>
  <c r="L260" i="1"/>
  <c r="P259" i="1"/>
  <c r="N259" i="1"/>
  <c r="M259" i="1"/>
  <c r="L259" i="1"/>
  <c r="P258" i="1"/>
  <c r="N258" i="1"/>
  <c r="M258" i="1"/>
  <c r="L258" i="1"/>
  <c r="P254" i="1"/>
  <c r="N254" i="1"/>
  <c r="M254" i="1"/>
  <c r="L254" i="1"/>
  <c r="P253" i="1"/>
  <c r="N253" i="1"/>
  <c r="M253" i="1"/>
  <c r="L253" i="1"/>
  <c r="P252" i="1"/>
  <c r="N252" i="1"/>
  <c r="M252" i="1"/>
  <c r="L252" i="1"/>
  <c r="P251" i="1"/>
  <c r="N251" i="1"/>
  <c r="M251" i="1"/>
  <c r="L251" i="1"/>
  <c r="P250" i="1"/>
  <c r="N250" i="1"/>
  <c r="M250" i="1"/>
  <c r="L250" i="1"/>
  <c r="P249" i="1"/>
  <c r="N249" i="1"/>
  <c r="M249" i="1"/>
  <c r="L249" i="1"/>
  <c r="P246" i="1"/>
  <c r="N246" i="1"/>
  <c r="M246" i="1"/>
  <c r="L246" i="1"/>
  <c r="P245" i="1"/>
  <c r="N245" i="1"/>
  <c r="M245" i="1"/>
  <c r="L245" i="1"/>
  <c r="P244" i="1"/>
  <c r="N244" i="1"/>
  <c r="M244" i="1"/>
  <c r="L244" i="1"/>
  <c r="P243" i="1"/>
  <c r="N243" i="1"/>
  <c r="M243" i="1"/>
  <c r="L243" i="1"/>
  <c r="P242" i="1"/>
  <c r="N242" i="1"/>
  <c r="M242" i="1"/>
  <c r="L242" i="1"/>
  <c r="P241" i="1"/>
  <c r="N241" i="1"/>
  <c r="M241" i="1"/>
  <c r="L241" i="1"/>
  <c r="P240" i="1"/>
  <c r="N240" i="1"/>
  <c r="M240" i="1"/>
  <c r="L240" i="1"/>
  <c r="P239" i="1"/>
  <c r="N239" i="1"/>
  <c r="M239" i="1"/>
  <c r="L239" i="1"/>
  <c r="P236" i="1"/>
  <c r="N236" i="1"/>
  <c r="M236" i="1"/>
  <c r="L236" i="1"/>
  <c r="P235" i="1"/>
  <c r="N235" i="1"/>
  <c r="M235" i="1"/>
  <c r="L235" i="1"/>
  <c r="P234" i="1"/>
  <c r="N234" i="1"/>
  <c r="M234" i="1"/>
  <c r="L234" i="1"/>
  <c r="P233" i="1"/>
  <c r="N233" i="1"/>
  <c r="M233" i="1"/>
  <c r="L233" i="1"/>
  <c r="P232" i="1"/>
  <c r="N232" i="1"/>
  <c r="M232" i="1"/>
  <c r="L232" i="1"/>
  <c r="P231" i="1"/>
  <c r="N231" i="1"/>
  <c r="M231" i="1"/>
  <c r="L231" i="1"/>
  <c r="P230" i="1"/>
  <c r="N230" i="1"/>
  <c r="M230" i="1"/>
  <c r="L230" i="1"/>
  <c r="P229" i="1"/>
  <c r="N229" i="1"/>
  <c r="M229" i="1"/>
  <c r="L229" i="1"/>
  <c r="P228" i="1"/>
  <c r="N228" i="1"/>
  <c r="M228" i="1"/>
  <c r="L228" i="1"/>
  <c r="P227" i="1"/>
  <c r="N227" i="1"/>
  <c r="M227" i="1"/>
  <c r="L227" i="1"/>
  <c r="P226" i="1"/>
  <c r="N226" i="1"/>
  <c r="M226" i="1"/>
  <c r="L226" i="1"/>
  <c r="P225" i="1"/>
  <c r="N225" i="1"/>
  <c r="M225" i="1"/>
  <c r="L225" i="1"/>
  <c r="P222" i="1"/>
  <c r="N222" i="1"/>
  <c r="M222" i="1"/>
  <c r="L222" i="1"/>
  <c r="P221" i="1"/>
  <c r="N221" i="1"/>
  <c r="M221" i="1"/>
  <c r="L221" i="1"/>
  <c r="P220" i="1"/>
  <c r="N220" i="1"/>
  <c r="M220" i="1"/>
  <c r="L220" i="1"/>
  <c r="P219" i="1"/>
  <c r="N219" i="1"/>
  <c r="M219" i="1"/>
  <c r="L219" i="1"/>
  <c r="P218" i="1"/>
  <c r="N218" i="1"/>
  <c r="M218" i="1"/>
  <c r="L218" i="1"/>
  <c r="P217" i="1"/>
  <c r="N217" i="1"/>
  <c r="M217" i="1"/>
  <c r="L217" i="1"/>
  <c r="P216" i="1"/>
  <c r="N216" i="1"/>
  <c r="M216" i="1"/>
  <c r="L216" i="1"/>
  <c r="P215" i="1"/>
  <c r="N215" i="1"/>
  <c r="M215" i="1"/>
  <c r="L215" i="1"/>
  <c r="P214" i="1"/>
  <c r="N214" i="1"/>
  <c r="M214" i="1"/>
  <c r="L214" i="1"/>
  <c r="P213" i="1"/>
  <c r="N213" i="1"/>
  <c r="M213" i="1"/>
  <c r="L213" i="1"/>
  <c r="P212" i="1"/>
  <c r="N212" i="1"/>
  <c r="M212" i="1"/>
  <c r="L212" i="1"/>
  <c r="P211" i="1"/>
  <c r="N211" i="1"/>
  <c r="M211" i="1"/>
  <c r="L211" i="1"/>
  <c r="P208" i="1"/>
  <c r="N208" i="1"/>
  <c r="M208" i="1"/>
  <c r="L208" i="1"/>
  <c r="P205" i="1"/>
  <c r="N205" i="1"/>
  <c r="M205" i="1"/>
  <c r="L205" i="1"/>
  <c r="P204" i="1"/>
  <c r="N204" i="1"/>
  <c r="M204" i="1"/>
  <c r="L204" i="1"/>
  <c r="P203" i="1"/>
  <c r="N203" i="1"/>
  <c r="M203" i="1"/>
  <c r="L203" i="1"/>
  <c r="P202" i="1"/>
  <c r="N202" i="1"/>
  <c r="M202" i="1"/>
  <c r="L202" i="1"/>
  <c r="P201" i="1"/>
  <c r="N201" i="1"/>
  <c r="M201" i="1"/>
  <c r="L201" i="1"/>
  <c r="P200" i="1"/>
  <c r="N200" i="1"/>
  <c r="M200" i="1"/>
  <c r="L200" i="1"/>
  <c r="N197" i="1"/>
  <c r="M197" i="1"/>
  <c r="L197" i="1"/>
  <c r="N196" i="1"/>
  <c r="M196" i="1"/>
  <c r="L196" i="1"/>
  <c r="N195" i="1"/>
  <c r="M195" i="1"/>
  <c r="L195" i="1"/>
  <c r="N194" i="1"/>
  <c r="M194" i="1"/>
  <c r="L194" i="1"/>
  <c r="N191" i="1"/>
  <c r="M191" i="1"/>
  <c r="L191" i="1"/>
  <c r="N190" i="1"/>
  <c r="M190" i="1"/>
  <c r="L190" i="1"/>
  <c r="N189" i="1"/>
  <c r="M189" i="1"/>
  <c r="L189" i="1"/>
  <c r="P186" i="1"/>
  <c r="N186" i="1"/>
  <c r="M186" i="1"/>
  <c r="L186" i="1"/>
  <c r="P185" i="1"/>
  <c r="N185" i="1"/>
  <c r="M185" i="1"/>
  <c r="L185" i="1"/>
  <c r="P184" i="1"/>
  <c r="N184" i="1"/>
  <c r="M184" i="1"/>
  <c r="L184" i="1"/>
  <c r="P183" i="1"/>
  <c r="N183" i="1"/>
  <c r="M183" i="1"/>
  <c r="L183" i="1"/>
  <c r="P182" i="1"/>
  <c r="N182" i="1"/>
  <c r="M182" i="1"/>
  <c r="L182" i="1"/>
  <c r="P181" i="1"/>
  <c r="N181" i="1"/>
  <c r="M181" i="1"/>
  <c r="L181" i="1"/>
  <c r="P180" i="1"/>
  <c r="N180" i="1"/>
  <c r="M180" i="1"/>
  <c r="L180" i="1"/>
  <c r="P179" i="1"/>
  <c r="N179" i="1"/>
  <c r="M179" i="1"/>
  <c r="L179" i="1"/>
  <c r="P178" i="1"/>
  <c r="N178" i="1"/>
  <c r="M178" i="1"/>
  <c r="L178" i="1"/>
  <c r="P177" i="1"/>
  <c r="N177" i="1"/>
  <c r="M177" i="1"/>
  <c r="L177" i="1"/>
  <c r="P176" i="1"/>
  <c r="N176" i="1"/>
  <c r="M176" i="1"/>
  <c r="L176" i="1"/>
  <c r="P175" i="1"/>
  <c r="N175" i="1"/>
  <c r="M175" i="1"/>
  <c r="L175" i="1"/>
  <c r="P174" i="1"/>
  <c r="N174" i="1"/>
  <c r="M174" i="1"/>
  <c r="L174" i="1"/>
  <c r="P173" i="1"/>
  <c r="N173" i="1"/>
  <c r="M173" i="1"/>
  <c r="L173" i="1"/>
  <c r="P172" i="1"/>
  <c r="N172" i="1"/>
  <c r="M172" i="1"/>
  <c r="L172" i="1"/>
  <c r="P171" i="1"/>
  <c r="N171" i="1"/>
  <c r="M171" i="1"/>
  <c r="L171" i="1"/>
  <c r="P168" i="1"/>
  <c r="N168" i="1"/>
  <c r="M168" i="1"/>
  <c r="L168" i="1"/>
  <c r="P167" i="1"/>
  <c r="N167" i="1"/>
  <c r="M167" i="1"/>
  <c r="L167" i="1"/>
  <c r="P166" i="1"/>
  <c r="N166" i="1"/>
  <c r="M166" i="1"/>
  <c r="L166" i="1"/>
  <c r="P163" i="1"/>
  <c r="N163" i="1"/>
  <c r="M163" i="1"/>
  <c r="L163" i="1"/>
  <c r="P162" i="1"/>
  <c r="N162" i="1"/>
  <c r="M162" i="1"/>
  <c r="L162" i="1"/>
  <c r="P161" i="1"/>
  <c r="N161" i="1"/>
  <c r="M161" i="1"/>
  <c r="L161" i="1"/>
  <c r="P160" i="1"/>
  <c r="N160" i="1"/>
  <c r="M160" i="1"/>
  <c r="L160" i="1"/>
  <c r="P159" i="1"/>
  <c r="N159" i="1"/>
  <c r="M159" i="1"/>
  <c r="L159" i="1"/>
  <c r="P158" i="1"/>
  <c r="N158" i="1"/>
  <c r="M158" i="1"/>
  <c r="L158" i="1"/>
  <c r="P157" i="1"/>
  <c r="N157" i="1"/>
  <c r="M157" i="1"/>
  <c r="L157" i="1"/>
  <c r="P153" i="1"/>
  <c r="N153" i="1"/>
  <c r="M153" i="1"/>
  <c r="L153" i="1"/>
  <c r="P149" i="1"/>
  <c r="N149" i="1"/>
  <c r="M149" i="1"/>
  <c r="L149" i="1"/>
  <c r="P148" i="1"/>
  <c r="N148" i="1"/>
  <c r="M148" i="1"/>
  <c r="L148" i="1"/>
  <c r="P147" i="1"/>
  <c r="N147" i="1"/>
  <c r="M147" i="1"/>
  <c r="L147" i="1"/>
  <c r="P146" i="1"/>
  <c r="N146" i="1"/>
  <c r="M146" i="1"/>
  <c r="L146" i="1"/>
  <c r="P145" i="1"/>
  <c r="N145" i="1"/>
  <c r="M145" i="1"/>
  <c r="L145" i="1"/>
  <c r="P144" i="1"/>
  <c r="N144" i="1"/>
  <c r="M144" i="1"/>
  <c r="L144" i="1"/>
  <c r="P143" i="1"/>
  <c r="N143" i="1"/>
  <c r="M143" i="1"/>
  <c r="L143" i="1"/>
  <c r="P138" i="1"/>
  <c r="N138" i="1"/>
  <c r="M138" i="1"/>
  <c r="L138" i="1"/>
  <c r="P135" i="1"/>
  <c r="N135" i="1"/>
  <c r="M135" i="1"/>
  <c r="L135" i="1"/>
  <c r="P134" i="1"/>
  <c r="N134" i="1"/>
  <c r="M134" i="1"/>
  <c r="L134" i="1"/>
  <c r="P133" i="1"/>
  <c r="N133" i="1"/>
  <c r="M133" i="1"/>
  <c r="L133" i="1"/>
  <c r="P132" i="1"/>
  <c r="N132" i="1"/>
  <c r="M132" i="1"/>
  <c r="L132" i="1"/>
  <c r="P131" i="1"/>
  <c r="N131" i="1"/>
  <c r="M131" i="1"/>
  <c r="L131" i="1"/>
  <c r="P128" i="1"/>
  <c r="N128" i="1"/>
  <c r="M128" i="1"/>
  <c r="L128" i="1"/>
  <c r="P124" i="1"/>
  <c r="N124" i="1"/>
  <c r="M124" i="1"/>
  <c r="L124" i="1"/>
  <c r="P123" i="1"/>
  <c r="N123" i="1"/>
  <c r="M123" i="1"/>
  <c r="L123" i="1"/>
  <c r="P122" i="1"/>
  <c r="N122" i="1"/>
  <c r="M122" i="1"/>
  <c r="L122" i="1"/>
  <c r="P121" i="1"/>
  <c r="N121" i="1"/>
  <c r="M121" i="1"/>
  <c r="L121" i="1"/>
  <c r="P117" i="1"/>
  <c r="N117" i="1"/>
  <c r="M117" i="1"/>
  <c r="L117" i="1"/>
  <c r="P113" i="1"/>
  <c r="N113" i="1"/>
  <c r="M113" i="1"/>
  <c r="L113" i="1"/>
  <c r="P112" i="1"/>
  <c r="N112" i="1"/>
  <c r="M112" i="1"/>
  <c r="L112" i="1"/>
  <c r="P111" i="1"/>
  <c r="N111" i="1"/>
  <c r="M111" i="1"/>
  <c r="L111" i="1"/>
  <c r="P110" i="1"/>
  <c r="N110" i="1"/>
  <c r="M110" i="1"/>
  <c r="L110" i="1"/>
  <c r="P106" i="1"/>
  <c r="N106" i="1"/>
  <c r="M106" i="1"/>
  <c r="L106" i="1"/>
  <c r="P105" i="1"/>
  <c r="N105" i="1"/>
  <c r="M105" i="1"/>
  <c r="L105" i="1"/>
  <c r="P104" i="1"/>
  <c r="N104" i="1"/>
  <c r="M104" i="1"/>
  <c r="L104" i="1"/>
  <c r="P103" i="1"/>
  <c r="N103" i="1"/>
  <c r="M103" i="1"/>
  <c r="L103" i="1"/>
  <c r="P76" i="1"/>
  <c r="N76" i="1"/>
  <c r="M76" i="1"/>
  <c r="L76" i="1"/>
  <c r="P75" i="1"/>
  <c r="N75" i="1"/>
  <c r="M75" i="1"/>
  <c r="L75" i="1"/>
  <c r="P74" i="1"/>
  <c r="N74" i="1"/>
  <c r="M74" i="1"/>
  <c r="L74" i="1"/>
  <c r="P73" i="1"/>
  <c r="N73" i="1"/>
  <c r="M73" i="1"/>
  <c r="L73" i="1"/>
  <c r="P69" i="1"/>
  <c r="N69" i="1"/>
  <c r="M69" i="1"/>
  <c r="L69" i="1"/>
  <c r="P68" i="1"/>
  <c r="N68" i="1"/>
  <c r="M68" i="1"/>
  <c r="L68" i="1"/>
  <c r="P67" i="1"/>
  <c r="N67" i="1"/>
  <c r="M67" i="1"/>
  <c r="L67" i="1"/>
  <c r="P66" i="1"/>
  <c r="N66" i="1"/>
  <c r="M66" i="1"/>
  <c r="L66" i="1"/>
  <c r="P65" i="1"/>
  <c r="N65" i="1"/>
  <c r="M65" i="1"/>
  <c r="L65" i="1"/>
  <c r="P64" i="1"/>
  <c r="N64" i="1"/>
  <c r="M64" i="1"/>
  <c r="L64" i="1"/>
  <c r="P60" i="1"/>
  <c r="N60" i="1"/>
  <c r="M60" i="1"/>
  <c r="L60" i="1"/>
  <c r="P59" i="1"/>
  <c r="N59" i="1"/>
  <c r="M59" i="1"/>
  <c r="L59" i="1"/>
  <c r="P58" i="1"/>
  <c r="N58" i="1"/>
  <c r="M58" i="1"/>
  <c r="L58" i="1"/>
  <c r="P57" i="1"/>
  <c r="N57" i="1"/>
  <c r="M57" i="1"/>
  <c r="L57" i="1"/>
  <c r="P56" i="1"/>
  <c r="N56" i="1"/>
  <c r="M56" i="1"/>
  <c r="L56" i="1"/>
  <c r="P55" i="1"/>
  <c r="N55" i="1"/>
  <c r="M55" i="1"/>
  <c r="L55" i="1"/>
  <c r="P51" i="1"/>
  <c r="N51" i="1"/>
  <c r="M51" i="1"/>
  <c r="L51" i="1"/>
  <c r="P50" i="1"/>
  <c r="N50" i="1"/>
  <c r="M50" i="1"/>
  <c r="L50" i="1"/>
  <c r="P49" i="1"/>
  <c r="N49" i="1"/>
  <c r="M49" i="1"/>
  <c r="L49" i="1"/>
  <c r="P48" i="1"/>
  <c r="N48" i="1"/>
  <c r="M48" i="1"/>
  <c r="L48" i="1"/>
  <c r="P44" i="1"/>
  <c r="N44" i="1"/>
  <c r="M44" i="1"/>
  <c r="L44" i="1"/>
  <c r="P43" i="1"/>
  <c r="N43" i="1"/>
  <c r="M43" i="1"/>
  <c r="L43" i="1"/>
  <c r="P42" i="1"/>
  <c r="N42" i="1"/>
  <c r="M42" i="1"/>
  <c r="L42" i="1"/>
  <c r="P41" i="1"/>
  <c r="N41" i="1"/>
  <c r="M41" i="1"/>
  <c r="L41" i="1"/>
  <c r="P40" i="1"/>
  <c r="N40" i="1"/>
  <c r="M40" i="1"/>
  <c r="L40" i="1"/>
  <c r="P39" i="1"/>
  <c r="N39" i="1"/>
  <c r="M39" i="1"/>
  <c r="L39" i="1"/>
  <c r="P35" i="1"/>
  <c r="N35" i="1"/>
  <c r="M35" i="1"/>
  <c r="L35" i="1"/>
  <c r="P34" i="1"/>
  <c r="N34" i="1"/>
  <c r="M34" i="1"/>
  <c r="L34" i="1"/>
  <c r="P33" i="1"/>
  <c r="N33" i="1"/>
  <c r="M33" i="1"/>
  <c r="L33" i="1"/>
  <c r="P30" i="1"/>
  <c r="N30" i="1"/>
  <c r="M30" i="1"/>
  <c r="L30" i="1"/>
  <c r="P29" i="1"/>
  <c r="N29" i="1"/>
  <c r="M29" i="1"/>
  <c r="L29" i="1"/>
  <c r="P28" i="1"/>
  <c r="N28" i="1"/>
  <c r="M28" i="1"/>
  <c r="L28" i="1"/>
  <c r="P25" i="1"/>
  <c r="N25" i="1"/>
  <c r="M25" i="1"/>
  <c r="L25" i="1"/>
  <c r="P24" i="1"/>
  <c r="N24" i="1"/>
  <c r="M24" i="1"/>
  <c r="L24" i="1"/>
  <c r="P23" i="1"/>
  <c r="N23" i="1"/>
  <c r="M23" i="1"/>
  <c r="L23" i="1"/>
  <c r="P22" i="1"/>
  <c r="N22" i="1"/>
  <c r="M22" i="1"/>
  <c r="L22" i="1"/>
  <c r="P16" i="1"/>
  <c r="N16" i="1"/>
  <c r="M16" i="1"/>
  <c r="L16" i="1"/>
  <c r="P15" i="1"/>
  <c r="N15" i="1"/>
  <c r="M15" i="1"/>
  <c r="L15" i="1"/>
  <c r="P14" i="1"/>
  <c r="N14" i="1"/>
  <c r="M14" i="1"/>
  <c r="L14" i="1"/>
  <c r="P11" i="1"/>
  <c r="N11" i="1"/>
  <c r="M11" i="1"/>
  <c r="L11" i="1"/>
  <c r="P10" i="1"/>
  <c r="N10" i="1"/>
  <c r="M10" i="1"/>
  <c r="L10" i="1"/>
  <c r="N13" i="1"/>
  <c r="N12" i="1"/>
  <c r="N738" i="1" l="1"/>
  <c r="P12" i="1"/>
  <c r="P738" i="1" s="1"/>
  <c r="P13" i="1"/>
  <c r="M12" i="1"/>
  <c r="M13" i="1"/>
  <c r="L12" i="1"/>
  <c r="L13" i="1"/>
  <c r="L738" i="1" l="1"/>
  <c r="M738" i="1"/>
  <c r="F39" i="1" l="1"/>
  <c r="F60" i="1" l="1"/>
  <c r="F59" i="1"/>
  <c r="F58" i="1"/>
  <c r="F57" i="1"/>
  <c r="F56" i="1"/>
  <c r="F55" i="1"/>
  <c r="F62" i="1" l="1"/>
  <c r="F713" i="1"/>
  <c r="F641" i="1"/>
  <c r="F640" i="1"/>
  <c r="F637" i="1"/>
  <c r="F636" i="1"/>
  <c r="F635" i="1"/>
  <c r="F632" i="1"/>
  <c r="F615" i="1"/>
  <c r="F606" i="1"/>
  <c r="F612" i="1"/>
  <c r="F611" i="1"/>
  <c r="F610" i="1"/>
  <c r="F609" i="1"/>
  <c r="F608" i="1"/>
  <c r="F607" i="1"/>
  <c r="F605" i="1"/>
  <c r="F604" i="1"/>
  <c r="F603" i="1"/>
  <c r="F602" i="1"/>
  <c r="F586" i="1"/>
  <c r="F585" i="1"/>
  <c r="F583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49" i="1"/>
  <c r="F546" i="1"/>
  <c r="F545" i="1"/>
  <c r="F544" i="1"/>
  <c r="F543" i="1"/>
  <c r="F542" i="1"/>
  <c r="F541" i="1"/>
  <c r="F540" i="1"/>
  <c r="F539" i="1"/>
  <c r="F538" i="1"/>
  <c r="F537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6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26" i="1"/>
  <c r="F425" i="1"/>
  <c r="F431" i="1"/>
  <c r="F430" i="1"/>
  <c r="F429" i="1"/>
  <c r="F428" i="1"/>
  <c r="F427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633" i="1" l="1"/>
  <c r="F638" i="1"/>
  <c r="F642" i="1"/>
  <c r="F613" i="1"/>
  <c r="F400" i="1"/>
  <c r="F662" i="1"/>
  <c r="F661" i="1"/>
  <c r="F660" i="1"/>
  <c r="F659" i="1"/>
  <c r="F658" i="1"/>
  <c r="F657" i="1"/>
  <c r="F668" i="1"/>
  <c r="F667" i="1"/>
  <c r="F666" i="1"/>
  <c r="F665" i="1"/>
  <c r="F671" i="1"/>
  <c r="F705" i="1" s="1"/>
  <c r="F712" i="1"/>
  <c r="F711" i="1"/>
  <c r="F710" i="1"/>
  <c r="F709" i="1"/>
  <c r="F708" i="1"/>
  <c r="F707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35" i="1"/>
  <c r="F616" i="1"/>
  <c r="F584" i="1"/>
  <c r="F587" i="1" l="1"/>
  <c r="F617" i="1"/>
  <c r="F736" i="1"/>
  <c r="F669" i="1"/>
  <c r="F663" i="1"/>
  <c r="F714" i="1"/>
  <c r="F728" i="1"/>
  <c r="F536" i="1"/>
  <c r="F535" i="1"/>
  <c r="F517" i="1"/>
  <c r="F496" i="1"/>
  <c r="F493" i="1"/>
  <c r="F492" i="1"/>
  <c r="F491" i="1"/>
  <c r="F490" i="1"/>
  <c r="F489" i="1"/>
  <c r="F435" i="1"/>
  <c r="F514" i="1" l="1"/>
  <c r="F456" i="1"/>
  <c r="F533" i="1"/>
  <c r="F547" i="1"/>
  <c r="F494" i="1"/>
  <c r="F356" i="1"/>
  <c r="F355" i="1"/>
  <c r="F348" i="1"/>
  <c r="F347" i="1"/>
  <c r="F346" i="1"/>
  <c r="F345" i="1"/>
  <c r="F344" i="1"/>
  <c r="F343" i="1"/>
  <c r="F342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296" i="1"/>
  <c r="F295" i="1"/>
  <c r="F294" i="1"/>
  <c r="F293" i="1"/>
  <c r="F292" i="1"/>
  <c r="F291" i="1"/>
  <c r="F290" i="1"/>
  <c r="F289" i="1"/>
  <c r="F288" i="1"/>
  <c r="F287" i="1"/>
  <c r="F286" i="1"/>
  <c r="F280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82" i="1"/>
  <c r="F567" i="1"/>
  <c r="F274" i="1"/>
  <c r="F273" i="1"/>
  <c r="F272" i="1"/>
  <c r="F271" i="1"/>
  <c r="F281" i="1"/>
  <c r="F279" i="1"/>
  <c r="F278" i="1"/>
  <c r="F277" i="1"/>
  <c r="F276" i="1"/>
  <c r="F275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4" i="1"/>
  <c r="F253" i="1"/>
  <c r="F252" i="1"/>
  <c r="F251" i="1"/>
  <c r="F250" i="1"/>
  <c r="F246" i="1"/>
  <c r="F245" i="1"/>
  <c r="F244" i="1"/>
  <c r="F243" i="1"/>
  <c r="F242" i="1"/>
  <c r="F236" i="1"/>
  <c r="F235" i="1"/>
  <c r="F234" i="1"/>
  <c r="F233" i="1"/>
  <c r="F232" i="1"/>
  <c r="F231" i="1"/>
  <c r="F230" i="1"/>
  <c r="F229" i="1"/>
  <c r="F228" i="1"/>
  <c r="F227" i="1"/>
  <c r="F226" i="1"/>
  <c r="F222" i="1"/>
  <c r="F221" i="1"/>
  <c r="F220" i="1"/>
  <c r="F219" i="1"/>
  <c r="F218" i="1"/>
  <c r="F197" i="1"/>
  <c r="F196" i="1"/>
  <c r="F195" i="1"/>
  <c r="F194" i="1"/>
  <c r="F190" i="1"/>
  <c r="F186" i="1"/>
  <c r="F185" i="1"/>
  <c r="F184" i="1"/>
  <c r="F183" i="1"/>
  <c r="F182" i="1"/>
  <c r="F163" i="1"/>
  <c r="F162" i="1"/>
  <c r="F161" i="1"/>
  <c r="F581" i="1" l="1"/>
  <c r="F353" i="1"/>
  <c r="F358" i="1"/>
  <c r="F339" i="1"/>
  <c r="F198" i="1"/>
  <c r="F160" i="1"/>
  <c r="F159" i="1"/>
  <c r="F158" i="1"/>
  <c r="F157" i="1"/>
  <c r="F138" i="1"/>
  <c r="F117" i="1"/>
  <c r="F121" i="1"/>
  <c r="F122" i="1"/>
  <c r="F123" i="1"/>
  <c r="F124" i="1"/>
  <c r="F76" i="1"/>
  <c r="F75" i="1"/>
  <c r="F74" i="1"/>
  <c r="F73" i="1"/>
  <c r="F69" i="1"/>
  <c r="F68" i="1"/>
  <c r="F67" i="1"/>
  <c r="F66" i="1"/>
  <c r="F65" i="1"/>
  <c r="F64" i="1"/>
  <c r="F43" i="1"/>
  <c r="F35" i="1"/>
  <c r="F34" i="1"/>
  <c r="F33" i="1"/>
  <c r="F30" i="1"/>
  <c r="F29" i="1"/>
  <c r="F28" i="1"/>
  <c r="F16" i="1"/>
  <c r="F31" i="1" l="1"/>
  <c r="F36" i="1"/>
  <c r="F139" i="1"/>
  <c r="F118" i="1"/>
  <c r="F78" i="1"/>
  <c r="F164" i="1"/>
  <c r="F126" i="1"/>
  <c r="F71" i="1"/>
  <c r="F458" i="1" l="1"/>
  <c r="F432" i="1"/>
  <c r="F403" i="1"/>
  <c r="F241" i="1"/>
  <c r="F240" i="1"/>
  <c r="F239" i="1"/>
  <c r="F225" i="1"/>
  <c r="F213" i="1"/>
  <c r="F217" i="1"/>
  <c r="F216" i="1"/>
  <c r="F215" i="1"/>
  <c r="F214" i="1"/>
  <c r="F191" i="1"/>
  <c r="F189" i="1"/>
  <c r="F167" i="1"/>
  <c r="F166" i="1"/>
  <c r="F149" i="1"/>
  <c r="F148" i="1"/>
  <c r="F147" i="1"/>
  <c r="F146" i="1"/>
  <c r="F144" i="1"/>
  <c r="F237" i="1" l="1"/>
  <c r="F487" i="1"/>
  <c r="F247" i="1"/>
  <c r="F192" i="1"/>
  <c r="F285" i="1" l="1"/>
  <c r="F284" i="1"/>
  <c r="F283" i="1"/>
  <c r="F204" i="1"/>
  <c r="F203" i="1"/>
  <c r="F202" i="1"/>
  <c r="F201" i="1"/>
  <c r="F132" i="1"/>
  <c r="F133" i="1"/>
  <c r="F135" i="1"/>
  <c r="F134" i="1"/>
  <c r="F131" i="1"/>
  <c r="F325" i="1" l="1"/>
  <c r="F550" i="1"/>
  <c r="F200" i="1"/>
  <c r="F205" i="1"/>
  <c r="F136" i="1"/>
  <c r="F128" i="1"/>
  <c r="F112" i="1"/>
  <c r="F113" i="1"/>
  <c r="F51" i="1"/>
  <c r="F50" i="1"/>
  <c r="F49" i="1"/>
  <c r="F25" i="1"/>
  <c r="F24" i="1"/>
  <c r="F565" i="1" l="1"/>
  <c r="F129" i="1"/>
  <c r="F424" i="1" l="1"/>
  <c r="F423" i="1"/>
  <c r="F422" i="1"/>
  <c r="F421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2" i="1"/>
  <c r="F249" i="1"/>
  <c r="F15" i="1"/>
  <c r="F14" i="1"/>
  <c r="F13" i="1"/>
  <c r="F12" i="1"/>
  <c r="F11" i="1"/>
  <c r="F10" i="1"/>
  <c r="F212" i="1"/>
  <c r="F211" i="1"/>
  <c r="F106" i="1"/>
  <c r="F105" i="1"/>
  <c r="F48" i="1"/>
  <c r="F255" i="1" l="1"/>
  <c r="F223" i="1"/>
  <c r="F20" i="1"/>
  <c r="F53" i="1"/>
  <c r="F174" i="1"/>
  <c r="F178" i="1"/>
  <c r="F110" i="1"/>
  <c r="F103" i="1"/>
  <c r="F22" i="1"/>
  <c r="F171" i="1"/>
  <c r="F175" i="1"/>
  <c r="F179" i="1"/>
  <c r="F177" i="1"/>
  <c r="F23" i="1"/>
  <c r="F44" i="1"/>
  <c r="F168" i="1"/>
  <c r="F172" i="1"/>
  <c r="F176" i="1"/>
  <c r="F208" i="1"/>
  <c r="F153" i="1"/>
  <c r="F173" i="1"/>
  <c r="F181" i="1"/>
  <c r="F420" i="1"/>
  <c r="F180" i="1"/>
  <c r="F419" i="1"/>
  <c r="F42" i="1"/>
  <c r="F40" i="1"/>
  <c r="F143" i="1"/>
  <c r="F41" i="1"/>
  <c r="F111" i="1"/>
  <c r="F145" i="1"/>
  <c r="F46" i="1" l="1"/>
  <c r="F433" i="1"/>
  <c r="F187" i="1"/>
  <c r="F169" i="1"/>
  <c r="F209" i="1"/>
  <c r="F155" i="1"/>
  <c r="F151" i="1"/>
  <c r="F115" i="1"/>
  <c r="F26" i="1"/>
  <c r="F206" i="1"/>
  <c r="F104" i="1" l="1"/>
  <c r="F108" i="1" l="1"/>
  <c r="F738" i="1" s="1"/>
</calcChain>
</file>

<file path=xl/sharedStrings.xml><?xml version="1.0" encoding="utf-8"?>
<sst xmlns="http://schemas.openxmlformats.org/spreadsheetml/2006/main" count="1926" uniqueCount="1298">
  <si>
    <t xml:space="preserve">PINTURA </t>
  </si>
  <si>
    <t>Condutor de cobre unipolar, isolação em PVC/70ºC, camada de proteção em PVC, não propagador de chamas, classe de tensão 750V, encordoamento classe 5, flexível, com as seguintes seções nominais:</t>
  </si>
  <si>
    <t>TUBULAÇÕES E CONEXÕES DE PVC RÍGIDO</t>
  </si>
  <si>
    <t xml:space="preserve">LOUÇAS E METAIS </t>
  </si>
  <si>
    <t>cj</t>
  </si>
  <si>
    <t>VIDROS</t>
  </si>
  <si>
    <t xml:space="preserve">Camada regularizadora e=3cm </t>
  </si>
  <si>
    <t>CENTRO DE DISTRIBUIÇÃO</t>
  </si>
  <si>
    <t>ELETRODUTOS E ACESSÓRIOS</t>
  </si>
  <si>
    <t>#2,5 mm²</t>
  </si>
  <si>
    <t>#4 mm²</t>
  </si>
  <si>
    <t>#6 mm²</t>
  </si>
  <si>
    <t>#35 mm²</t>
  </si>
  <si>
    <t>ILUMINAÇÃO E TOMADAS</t>
  </si>
  <si>
    <t>CABOS EM PAR TRANÇADOS</t>
  </si>
  <si>
    <t>TOMADAS</t>
  </si>
  <si>
    <t>TUBULAÇÕES E CONEXÕES DE PVC</t>
  </si>
  <si>
    <t>Ralo Sifonado Cônico Branco 100x40mm</t>
  </si>
  <si>
    <t>un.</t>
  </si>
  <si>
    <t>DESCRIÇÃO DOS SERVIÇOS</t>
  </si>
  <si>
    <t>UNID.</t>
  </si>
  <si>
    <t>QUANT.</t>
  </si>
  <si>
    <t>VALOR (R$)</t>
  </si>
  <si>
    <t>un</t>
  </si>
  <si>
    <t>m³</t>
  </si>
  <si>
    <t>m²</t>
  </si>
  <si>
    <t>kg</t>
  </si>
  <si>
    <t>m</t>
  </si>
  <si>
    <t xml:space="preserve">SERVIÇOS PRELIMINARES </t>
  </si>
  <si>
    <t xml:space="preserve"> m²</t>
  </si>
  <si>
    <t>und</t>
  </si>
  <si>
    <t>Bacia Sanitária Convencional com Caixa Acoplada, código Izy P.111, DECA, ou equivalente com acessórios- fornecimento e instalação</t>
  </si>
  <si>
    <t>Cuba de Embutir Oval cor Branco Gelo, código L.37, DECA, ou equivalente, em bancada  ecomplementos (válvula, sifao e engate flexível cromados), exceto torneira.</t>
  </si>
  <si>
    <t xml:space="preserve">Chuveiro Maxi Ducha, LORENZETTI, com Mangueira plástica/desviador para duchas elétricas, cógigo 8010-A, LORENZETTI,  ou equivalente </t>
  </si>
  <si>
    <t>Banheira Embutir em plástico tipoPVC, 77x45x20cm, Burigotto ou equivalente</t>
  </si>
  <si>
    <t>Tanque Grande (40 L) cor Branco Gelo, código TQ.03, DECA, ou equivalente</t>
  </si>
  <si>
    <t>Torneira Acabamento para registro pequeno Linha Izy, código: 4900.C37.PQ, DECA ou equivalente (para chuveiros), Deca ou equivalente</t>
  </si>
  <si>
    <t>Cuba industrial 50x40 profundidade 30 – HIDRONOX, ou equivalente, com sifão em metal cromado 1.1/2x1.1/2", válvula em metal cromado tipo americana 3.1/2"x1.1/2" para pia - fornecimento e instalação</t>
  </si>
  <si>
    <t>Cuba Inox Embutir 40x34x17cm, cuba 3, básica aço inoxidável, com válvula, FRANKE, ou equivalente, com sifão em metal cromado 1.1/2x1.1/2", válvula em metal cromado tipo americana 3.1/2"x1.1/2" para pia - fornecimento e instalação</t>
  </si>
  <si>
    <t>Torneira para cozinha de mesa bica móvel Izy, código 1167.C37, DECA, ou equivalente</t>
  </si>
  <si>
    <t>Torneira elétrica LorenEasy, LORENZETTI ou equivalente</t>
  </si>
  <si>
    <t>Registro de gaveta bruto, Ø 2"</t>
  </si>
  <si>
    <t>Registro de gaveta bruto, Ø 2.1/2"</t>
  </si>
  <si>
    <t>Tubo de Ferro Galvanizado Ø 3/4", inclusive conexões</t>
  </si>
  <si>
    <t>Fita anticorrosiva</t>
  </si>
  <si>
    <t>Válvula esfera Ø 3/4" NPT 300</t>
  </si>
  <si>
    <t>Extintor PQS - 6KG</t>
  </si>
  <si>
    <t>Extintor Gás Carbonico - 6KG</t>
  </si>
  <si>
    <t>Vidro liso comum incolor, espessura 6mm- fornecimento e instalação</t>
  </si>
  <si>
    <t>SUBITEM</t>
  </si>
  <si>
    <t xml:space="preserve">JANELAS DE ALUMÍNIO - JA </t>
  </si>
  <si>
    <t>#16 mm²</t>
  </si>
  <si>
    <t>Projetor com lâmpada de vapor metálico 250W</t>
  </si>
  <si>
    <t>Espelho cristal esp. 4mm com moldura</t>
  </si>
  <si>
    <t>#70 mm²</t>
  </si>
  <si>
    <t>#95 mm²</t>
  </si>
  <si>
    <t>Lastro de Brita (e=3,0 cm)</t>
  </si>
  <si>
    <t>Bacia infantil com caixa acoplada, código 08255 Incepa ou equivalente, em louca branca  - fornecimento e instalacao</t>
  </si>
  <si>
    <t>Bacia Sanitária com caixa acoplada, sem abertura frontal, para PNE, cor Branco Gelo, DECA  ou equivalente - fornecimento e instalacao</t>
  </si>
  <si>
    <t>Marcação no Piso - 1 x 1m para extintor de incêndio</t>
  </si>
  <si>
    <t>MOVIMENTO DE TERRA PARA FUNDAÇÕES</t>
  </si>
  <si>
    <t>FUNDAÇÕES</t>
  </si>
  <si>
    <t>Forma, de Madeira, para concreto em Fundações  - reaproveitamento 5X</t>
  </si>
  <si>
    <t>SISTEMA DE COBERTURA</t>
  </si>
  <si>
    <t>REVESTIMENTOS INTERNOS E EXTERNOS</t>
  </si>
  <si>
    <t xml:space="preserve">INSTALAÇÕES HIDRÁULICAS </t>
  </si>
  <si>
    <t>INSTALAÇÕES ELÉTRICAS</t>
  </si>
  <si>
    <t>#25 mm²</t>
  </si>
  <si>
    <t>Arandelas blindada para lâmpada de 60W</t>
  </si>
  <si>
    <t>m2</t>
  </si>
  <si>
    <t>CONTRATO</t>
  </si>
  <si>
    <t>VALOR UNITÁRIO</t>
  </si>
  <si>
    <t>SUB TOTAL 3</t>
  </si>
  <si>
    <t>*Armação em tela soldada (Aço CA-50-60, diâm. de 6,3 a 12mm)</t>
  </si>
  <si>
    <t>Concreto usinado bombeado fck=25MPa, inclusive lançamento e adensamento</t>
  </si>
  <si>
    <t>CONCRETO ARMADO FUNDAÇÕES-VIGAS BALDRAMES</t>
  </si>
  <si>
    <t>SUPERESTRUTURA</t>
  </si>
  <si>
    <t>CONCRETO ARMADO-PILARES</t>
  </si>
  <si>
    <t xml:space="preserve">Forma em chapa de madeira compensada resinada </t>
  </si>
  <si>
    <t>Armação aço CA-50 dia=6,3 a 12mm</t>
  </si>
  <si>
    <t>Armação aço CA-60 dia=3,4 a 6mm</t>
  </si>
  <si>
    <t>CONCRETO ARMADO-VIGAS</t>
  </si>
  <si>
    <t>Forma de madeira comp resinada 12mm para estrutura e montagem</t>
  </si>
  <si>
    <t>FERRAGENS EPAREDES E PAINEIS</t>
  </si>
  <si>
    <t xml:space="preserve">Cobogó de concreto elemento vazado 9x20x20 </t>
  </si>
  <si>
    <t>ALVENARIA DE VEDAÇÃO</t>
  </si>
  <si>
    <t>Alvenaria de vedação de 1/2 vz tijolo ceramico 8 f arg1:2:8</t>
  </si>
  <si>
    <t>Alvenaria vedação de 1 vz tijolo 8 furos argamassa 1:2:8</t>
  </si>
  <si>
    <t xml:space="preserve">Divisoria em madeira laminado comportas 80x2,10 </t>
  </si>
  <si>
    <t>Divisoria de banheiros ,sanitarios em granito e=3cm</t>
  </si>
  <si>
    <t>Porta de Madeira</t>
  </si>
  <si>
    <t>Porta PM2, 80x210cm, em madeira completa conforme projeto,vizor de vidro</t>
  </si>
  <si>
    <t>Porta de Abrir PM3, de 80x210cm, em chapa, incluso ferragens,conforme projeto</t>
  </si>
  <si>
    <t>Porta de Abrir PM4, de 60x210cm, em chapa, incluso ferragens,conforme projeto,com veneziana</t>
  </si>
  <si>
    <t>Porta de Abrir PM5, de 80x210cm, em chapa, incluso ferragens,conforme projeto,com veneziana</t>
  </si>
  <si>
    <t>Porta box em madeira laminado 0,6x1,6  PM6,completa</t>
  </si>
  <si>
    <t>FERRAGENS E ACESSORIOS</t>
  </si>
  <si>
    <t>Fechadura de embutir completa portas internas</t>
  </si>
  <si>
    <t>PORTAS DE MADEIRA DAS DIVISOROAS-DV</t>
  </si>
  <si>
    <t>PORTAS EM ALUMINIO</t>
  </si>
  <si>
    <t>Porta de Abrir de 80x210cm, em chapa de aluminio, com veneziana - PA2, conforme projeto de esquadrias, incluso ferragens</t>
  </si>
  <si>
    <t>SUB TOTAL 7</t>
  </si>
  <si>
    <t>IMPERMEABILIZAÇÃO</t>
  </si>
  <si>
    <t>Impermeabilização com tinta betuminosa fundaçoes,baldrame</t>
  </si>
  <si>
    <t>SUB TOTAL 8</t>
  </si>
  <si>
    <t>Chapisco aderencia em paredes</t>
  </si>
  <si>
    <t>Reboco tipo paulista paredes ,0,5cm</t>
  </si>
  <si>
    <t>Roda meio em madeira  l=10cm</t>
  </si>
  <si>
    <t>SUB TOTAL 11</t>
  </si>
  <si>
    <t>Emassamento delaje interna s e externas massa pva</t>
  </si>
  <si>
    <t>SUB TOTAL 12</t>
  </si>
  <si>
    <t>SUB TOTAL 13</t>
  </si>
  <si>
    <t>CABOS E FIOS</t>
  </si>
  <si>
    <t>Projetor com lâmpada de vapor metálico 150W</t>
  </si>
  <si>
    <t>Fossa septica 2,3x2,3</t>
  </si>
  <si>
    <t>PAVIMENTAÇÃO EXTERNA</t>
  </si>
  <si>
    <t>Piso cimentado desempenado</t>
  </si>
  <si>
    <t>SUB TOTAL 20</t>
  </si>
  <si>
    <t>Revest ceramico PEI IV 30X40cm comforme projeto</t>
  </si>
  <si>
    <t>um</t>
  </si>
  <si>
    <t>Placa da obra padrao Governo Federal</t>
  </si>
  <si>
    <t>Instalacao provisoria de agua</t>
  </si>
  <si>
    <t>Instalacao provisoria de energia eletrica em baixa tensao</t>
  </si>
  <si>
    <t>Instalacoes provisorias de esgoto</t>
  </si>
  <si>
    <t>Barracoes provisorios (deposito, escritorio, vestiario e refeitorio) com piso cimentado</t>
  </si>
  <si>
    <t>Locacao da obra (execucao de gabarito)</t>
  </si>
  <si>
    <t>Tapume de chapa de madeira compensada, 6mm (40x2,00m, frente do terreno)</t>
  </si>
  <si>
    <t>Aterro apiloado em camadas de 0,20 m com material argilo - arenoso (entre baldrames)</t>
  </si>
  <si>
    <t>Escavação manual de valas em qualquer terreno exceto rocha até h=1,50 m</t>
  </si>
  <si>
    <t>Regularização e compactação do fundo de valas</t>
  </si>
  <si>
    <t>Reaterro apiloado de vala com material da obra</t>
  </si>
  <si>
    <t>1.01</t>
  </si>
  <si>
    <t>MURETA</t>
  </si>
  <si>
    <t>Escavação de valas em qualuer terreno ate 1,5m</t>
  </si>
  <si>
    <t>m3</t>
  </si>
  <si>
    <t>CASTELO D'ÁGUA</t>
  </si>
  <si>
    <t>Escavação manual  valas  qualquer terreno exceto rocha até h=1,50 m</t>
  </si>
  <si>
    <t>*Armação em tela soldada (Aço CA-50-60, diâm. de 3,4 a6mm)</t>
  </si>
  <si>
    <t>Forma de madeira comum p/fundações reaproveitamento 10x</t>
  </si>
  <si>
    <t>*Armação em tela soldada (Aço CA-50-60, diâm. De3,4 a 6mm)</t>
  </si>
  <si>
    <t>MURETA-BLOCOS</t>
  </si>
  <si>
    <t>Estaca e trado d=30 c/concreto fck=15mpa,sem armação</t>
  </si>
  <si>
    <t>Lastro de concreto magro e=3 preparo mecanico</t>
  </si>
  <si>
    <t>Forma de madeira comum p/fundações reaproveitamento 5x</t>
  </si>
  <si>
    <t>Armação de aço CA-60 D=3,4 A 6mm corte perda 10% c/colocação</t>
  </si>
  <si>
    <t>Concreto para fundação fck=25mpa preparo e lançamento</t>
  </si>
  <si>
    <t>CONCRETO ARMADO -MURETA -PILARES</t>
  </si>
  <si>
    <t>SIATEMA DE VEDAÇÃO VERTICAL INTERNO E EXTERNO-PAREDES</t>
  </si>
  <si>
    <t>Alvenaria vedação horizontal tijolo ceramico paredes externas</t>
  </si>
  <si>
    <t>ALVENARIA MURETA</t>
  </si>
  <si>
    <t xml:space="preserve">Alvenaria de vedação 1/2 vz tijolo ceramico 8 furos </t>
  </si>
  <si>
    <t>Porta PM1, 70x210cm, em madeira completa conforme projeto</t>
  </si>
  <si>
    <t>Chapa metalica</t>
  </si>
  <si>
    <t>Porta de Abrir de 1x210cm, em chapa de aluminio,  com vidro e veneziana - PA1, conforme projeto de esquadrias, incluso ferragens</t>
  </si>
  <si>
    <t>Porta de Abrir de1,6x210cm, em chapa de aluminio com veneziana - PA2, conforme projeto de esquadrias, incluso ferragens</t>
  </si>
  <si>
    <t>Porta de Abrir de 4,50x2,1cm, em chapa de aluminio,  com veneziana - PA4, conforme projeto de esquadrias, incluso ferragens</t>
  </si>
  <si>
    <t>Porta de Abrir de 4,50x2,1cm, em chapa de aluminio,  com veneziana - PA5, conforme projeto de esquadrias, incluso ferragens</t>
  </si>
  <si>
    <t>Porta de Abrir de 120x185cm, em chapa de aluminio,  com veneziana - PA6, conforme projeto de esquadrias, incluso ferragens</t>
  </si>
  <si>
    <t>Porta de Abrir de 160+90x210, em chapa de aluminio,  com veneziana - PA7, conforme projeto de esquadrias, incluso ferragens</t>
  </si>
  <si>
    <t>Portas de vidro temperado PV1 175X230,c/ ferragens conforme projeto</t>
  </si>
  <si>
    <t>Portas de vidro temperado PV2 110X230,c/ ferragens conforme projeto</t>
  </si>
  <si>
    <t>Bandeira fixa de vidro p porta v2</t>
  </si>
  <si>
    <t>Janela de Alumínio - JA-4, 140x145, completa conforme projeto de esquadrias - Basculante</t>
  </si>
  <si>
    <t>Tela de nylon de proteção fixada na esquadria</t>
  </si>
  <si>
    <t>Janela de Alumínio - JA-1, 70x125, completa conforme projeto de esquadrias -guilhotina</t>
  </si>
  <si>
    <t>Janela de Alumínio - JA-2, 110x145, completa conforme projeto de esquadrias - guilhotina</t>
  </si>
  <si>
    <t>Janela de Alumínio - JA-3, 140x115, completa conforme projeto de esquadrias -</t>
  </si>
  <si>
    <t>Janela de Alumínio - JA-5, 200x105, completa conforme projeto de esquadrias - fixa</t>
  </si>
  <si>
    <t>Janela de Alumínio - JA-6, 210x50, completa conforme projeto de esquadrias -maxiar</t>
  </si>
  <si>
    <t>Janela de Alumínio - JA-7, 210x75, completa conforme projeto de esquadrias -maxiar</t>
  </si>
  <si>
    <t>Janela de Alumínio - JA-8, 210x100, completa conforme projeto de esquadrias -maxiar</t>
  </si>
  <si>
    <t>Janela de Alumínio - JA-9,210x150 completa conforme projeto de esquadrias -maxiar</t>
  </si>
  <si>
    <t>Janela de Alumínio - JA-10, 140x150, completa conforme projeto de esquadrias - maxiar</t>
  </si>
  <si>
    <t>Janela de Alumínio - JA-11, 140x75, completa conforme projeto de esquadrias - maxiar</t>
  </si>
  <si>
    <t>Janela de Alumínio - JA-12, 420x50, completa conforme projeto de esquadrias -maxiar</t>
  </si>
  <si>
    <t>Janela de Alumínio - JA-13, 420x50, completa conforme projeto de esquadrias - maxiar</t>
  </si>
  <si>
    <t>Janela de Alumínio - JA-14, 560x100, completa conforme projeto de esquadrias - maxiar</t>
  </si>
  <si>
    <t>Janela de Alumínio - JA-15, 560x150, completa conforme projeto de esquadrias -maxiar</t>
  </si>
  <si>
    <t>Vidro liso comum incolor, espessura 10mm- fornecimento e instalação</t>
  </si>
  <si>
    <t>ESQUADRIA -GRADIL METALICO</t>
  </si>
  <si>
    <t>Gradil metalico e tela de aço galvanizado c/instalação</t>
  </si>
  <si>
    <t xml:space="preserve">Portao de abrir em chapa de aço perfurada </t>
  </si>
  <si>
    <t>Fechamento com chapa em aço perfurado</t>
  </si>
  <si>
    <t xml:space="preserve">Portao de abrir com gradil metalico e tela de aço </t>
  </si>
  <si>
    <t>Estrutura metalica tesoura</t>
  </si>
  <si>
    <t>Telha sanduiche metalica</t>
  </si>
  <si>
    <t>Cumieira perfil ondulado</t>
  </si>
  <si>
    <t xml:space="preserve">Calha em chapa n 22 </t>
  </si>
  <si>
    <t>Rufo em chapa galvanizado 24</t>
  </si>
  <si>
    <t>Pingadeira em concreto</t>
  </si>
  <si>
    <t>Emboço paredes paulista 2,5cm</t>
  </si>
  <si>
    <t>Emboço paredes 2cm</t>
  </si>
  <si>
    <t>Revest ceramico PEI IV 10x10cm comforme projeto azul</t>
  </si>
  <si>
    <t>Revest ceramico PEI IV 10x10cm comforme projeto vermelho</t>
  </si>
  <si>
    <t>Revest ceramico PEI IV 10x10cm comforme projeto branco</t>
  </si>
  <si>
    <t>Revest ceramico PEI IV 10x10cm comforme projeto amarelo</t>
  </si>
  <si>
    <t>Forro de gesso acatonado</t>
  </si>
  <si>
    <t>Forro em fibra mineral</t>
  </si>
  <si>
    <t>Contra piso e=5</t>
  </si>
  <si>
    <t>Pintura base epoxi</t>
  </si>
  <si>
    <t>Piso ceramico PEI V 40X40CM antiderrapante</t>
  </si>
  <si>
    <t>Piso ceramico PEI V 60X60CM antiderrapante</t>
  </si>
  <si>
    <t>Piso vinilico em manta</t>
  </si>
  <si>
    <t>Piso podatil de alerta em borracha 30x30</t>
  </si>
  <si>
    <t>Piso podotatil direcional 30x30</t>
  </si>
  <si>
    <t>Rodape vinilico 5cm</t>
  </si>
  <si>
    <t>Soleira em granito andorinha 15cm</t>
  </si>
  <si>
    <t>Soleira granito l=30cm</t>
  </si>
  <si>
    <t>Passeeio em concreto desempenado junta plastica</t>
  </si>
  <si>
    <t>Rampa de acesso em concreto</t>
  </si>
  <si>
    <t>Pavimentação em bloco intertravado</t>
  </si>
  <si>
    <t xml:space="preserve">Piso tatil de alerta </t>
  </si>
  <si>
    <t>Piso tatil direcional</t>
  </si>
  <si>
    <t>PAVIMENTAÇÃO INTERNA</t>
  </si>
  <si>
    <t>Meio fio em concreto pre moldado</t>
  </si>
  <si>
    <t>Colchao de areia</t>
  </si>
  <si>
    <t>Grama batatis</t>
  </si>
  <si>
    <t>Pintura latex acrilica 2 demaõs interna e externa</t>
  </si>
  <si>
    <t>Pintura latex para teto</t>
  </si>
  <si>
    <t>Pintura esmalte sintetico 2 demaos esuadriAS</t>
  </si>
  <si>
    <t>Pintura em madeira corremao</t>
  </si>
  <si>
    <t>Pintura epoxi 2 demaos</t>
  </si>
  <si>
    <t>Tubo pvc soldavel 20mm fornecimento  e instalaçõ</t>
  </si>
  <si>
    <t>Tubo pvc soldavel 25m fornecimento  e instalaçõ</t>
  </si>
  <si>
    <t>Tubo pvc soldavel 32mm fornecimento  e instalaçõ</t>
  </si>
  <si>
    <t>Tubo pvc soldavel 50mm fornecimento  e instalaçõ</t>
  </si>
  <si>
    <t>Tubo pvc soldavel 60mm fornecimento  e instalaçõ</t>
  </si>
  <si>
    <t>Tubo pvc soldavel 75mm fornecimento  e instalaçõ</t>
  </si>
  <si>
    <t>Tubo pvc soldavel 85mm fornecimento  e instalaçõ</t>
  </si>
  <si>
    <t>Tubo pvc soldavel 100mm fornecimento  e instalaçõ</t>
  </si>
  <si>
    <t>Adaptador soldavel com flange p caixa 100mm</t>
  </si>
  <si>
    <t>Adaptador soldavel com flange p caixa 85mm</t>
  </si>
  <si>
    <t>Adaptador soldavel com flange p caixa 20mm</t>
  </si>
  <si>
    <t>Adaptadpor curto c bolsa rosca p registro 110mm</t>
  </si>
  <si>
    <t>Adaptadpor curto c bolsa rosca p registro 20mm</t>
  </si>
  <si>
    <t>Adaptadpor curto c bolsa rosca p registro 25mm</t>
  </si>
  <si>
    <t>Adaptadpor curto c bolsa rosca p registro 50mm</t>
  </si>
  <si>
    <t>Adaptadpor curto c bolsa rosca p registro 60mm</t>
  </si>
  <si>
    <t>Adaptadpor curto c bolsa rosca p registro 85mm</t>
  </si>
  <si>
    <t>Adaptadpor curto c bolsa rosca p registro 75mm</t>
  </si>
  <si>
    <t>Bucha de redução sold curta 32mm-25mm</t>
  </si>
  <si>
    <t>Bucha de redução sold curta 60mm-50mm</t>
  </si>
  <si>
    <t>Bucha de redução sold curta 110mm-85mm</t>
  </si>
  <si>
    <t>Bucha de redução sold curta 50mm-32mm</t>
  </si>
  <si>
    <t>Bucha de redução sold curta 60mm-25mm</t>
  </si>
  <si>
    <t>Bucha de redução sold curta 50mm-25mm</t>
  </si>
  <si>
    <t>Bucha de redução sold curta 75mm-50mm</t>
  </si>
  <si>
    <t>Bucha de redução sold curta 85mm-60mm</t>
  </si>
  <si>
    <t>Joelho 45 soldavel 25mm</t>
  </si>
  <si>
    <t>Joelho 45 soldavel32mm</t>
  </si>
  <si>
    <t>Joelho 45 soldavel 50mm</t>
  </si>
  <si>
    <t>Joelho 45 soldavel 75mm</t>
  </si>
  <si>
    <t>Joelho 45 soldavel 85mm</t>
  </si>
  <si>
    <t>Joelho 90 soldavel 110mm</t>
  </si>
  <si>
    <t>Joelho 90 soldavel 20mm</t>
  </si>
  <si>
    <t>Joelho 90 soldavel 25mm</t>
  </si>
  <si>
    <t>Joelho 90 soldavel 32mm</t>
  </si>
  <si>
    <t>Joelho 90 soldavel 50mm</t>
  </si>
  <si>
    <t>Joelho 90 soldavel 60mm</t>
  </si>
  <si>
    <t>Joelho 90 soldavel 75mm</t>
  </si>
  <si>
    <t>Joelho 90 soldavel 85mm</t>
  </si>
  <si>
    <t>Joelho redução 90 soldavel 32mm 25mm</t>
  </si>
  <si>
    <t>Joelho 90 soldavel rosca 20mm 1/2</t>
  </si>
  <si>
    <t>Joelho redução 90 soldavel latao 25mm</t>
  </si>
  <si>
    <t>Luva soldavel rosca 25mm</t>
  </si>
  <si>
    <t>Luva redução soldavel latão 25mm</t>
  </si>
  <si>
    <t>Luva redução latao 25mm-1/2</t>
  </si>
  <si>
    <t xml:space="preserve">Te 90 soldavel 25mm </t>
  </si>
  <si>
    <t xml:space="preserve">Te 90 soldavel 32mm </t>
  </si>
  <si>
    <t xml:space="preserve">Te 90 soldavel 50mm </t>
  </si>
  <si>
    <t xml:space="preserve">Te 90 soldavel 60mm </t>
  </si>
  <si>
    <t xml:space="preserve">Te 90 soldavel 75mm </t>
  </si>
  <si>
    <t xml:space="preserve">Te 90 soldavel 85mm </t>
  </si>
  <si>
    <t xml:space="preserve">Te 90 soldavel 110mm </t>
  </si>
  <si>
    <t>Te de redução soldavel 32-25mm</t>
  </si>
  <si>
    <t>Te de redução soldavel 50-25mm</t>
  </si>
  <si>
    <t>Te de redução soldavel 50-32mm</t>
  </si>
  <si>
    <t>Te de redução soldavel 75-50mm</t>
  </si>
  <si>
    <t>Te de redução soldavel 75-60mm</t>
  </si>
  <si>
    <t>Te de redução soldavel 85-60mm</t>
  </si>
  <si>
    <t>Te de redução soldavel 85-75mm</t>
  </si>
  <si>
    <t>Te redução 90 soldavel 25mm-1/2''</t>
  </si>
  <si>
    <t>Te soldavel bucha lataõ 25mm-3/4</t>
  </si>
  <si>
    <t>Te soldavel c rosca 20mm-1/2</t>
  </si>
  <si>
    <t>Tubo de descarga vde 38mm</t>
  </si>
  <si>
    <t>Tubo de ligação latao cromado c canopla</t>
  </si>
  <si>
    <t>Bucha de redução sold curta75mm-60mm</t>
  </si>
  <si>
    <t>Bucha de redução sold curta 85mm -75mm</t>
  </si>
  <si>
    <t>Registro esfera, Ø 1/2"</t>
  </si>
  <si>
    <t>Registro esfera borboleta 1/2''</t>
  </si>
  <si>
    <t>Registro de gaveta canopla, Ø 1/2"</t>
  </si>
  <si>
    <t>Registro de gaveta com canopla, Ø 3"</t>
  </si>
  <si>
    <t>Registro gaveta 3/4''</t>
  </si>
  <si>
    <t>Registro gaveta4''</t>
  </si>
  <si>
    <t>Registro gaveta com canopla 1''</t>
  </si>
  <si>
    <t>Registro gaveta com canopla 1'' 1/2</t>
  </si>
  <si>
    <t>Registro gaveta com canopla 3/4''</t>
  </si>
  <si>
    <t>Registropressaõ 3/4'</t>
  </si>
  <si>
    <t>DRENAGEM PLUVIAIS</t>
  </si>
  <si>
    <t>Tubo PVC soldável Ø100 mm, inclusive conexões</t>
  </si>
  <si>
    <t>Tubo PVC soldável Ø150 mm, inclusive conexões</t>
  </si>
  <si>
    <t>Curva  curta 90 -100mm</t>
  </si>
  <si>
    <t xml:space="preserve">Joelho 45-100mm </t>
  </si>
  <si>
    <t>Joelho 90-100mm</t>
  </si>
  <si>
    <t>Te sanitario 100mm-100mm</t>
  </si>
  <si>
    <t>Junçaõ simples 100-100mm</t>
  </si>
  <si>
    <t>ACESSORIOS</t>
  </si>
  <si>
    <t>Ralo hemiferico de ferro</t>
  </si>
  <si>
    <t>Caixa de areia  sem grelha</t>
  </si>
  <si>
    <t>Tubo PVC soldável Ø 100 mm, inclusive conexões</t>
  </si>
  <si>
    <t>Tubo PVC soldável Ø40 mm, inclusive conexões</t>
  </si>
  <si>
    <t>Tubo PVC soldável Ø 50 mm, inclusive conexões</t>
  </si>
  <si>
    <t>Tubo PVC soldável Ø 75 mm, inclusive conexões</t>
  </si>
  <si>
    <t>Tubo PVC soldável Ø 150 mm, inclusive conexões</t>
  </si>
  <si>
    <t>Bucha de redução pvc  longa 50-40mm</t>
  </si>
  <si>
    <t>Curva pvc 90 curta 40mm</t>
  </si>
  <si>
    <t>Curva pvc 90 curta 75mm</t>
  </si>
  <si>
    <t>Joelho pvc 45 100mm</t>
  </si>
  <si>
    <t>Joelho pvc 45 75mm</t>
  </si>
  <si>
    <t>Joelho pvc 45 50mm</t>
  </si>
  <si>
    <t>Joelho pvc 45 40mm</t>
  </si>
  <si>
    <t>Joelho pvc 90 100mm</t>
  </si>
  <si>
    <t>Joelho pvc 90 75mm</t>
  </si>
  <si>
    <t>Joelho pvc 90 50mm</t>
  </si>
  <si>
    <t>Joelho pvc 90 40mm</t>
  </si>
  <si>
    <t>Joeho pvc 90 c/ anel p esgoto secundario 40mm</t>
  </si>
  <si>
    <t>Junção pvc simples 100-50mm</t>
  </si>
  <si>
    <t>Junção pvc simples 100-75mm</t>
  </si>
  <si>
    <t>Junção pvc simples 100-100mm</t>
  </si>
  <si>
    <t>Junção pvc simples 75-50mm</t>
  </si>
  <si>
    <t>Junção pvc simples 75-75mm</t>
  </si>
  <si>
    <t>Junção pvc simples 75- 50mm</t>
  </si>
  <si>
    <t xml:space="preserve">Te pvc 45º-40mm </t>
  </si>
  <si>
    <t>Te pvc 90º -40mm</t>
  </si>
  <si>
    <t>Te pvc sanitario 100mm-50mm</t>
  </si>
  <si>
    <t>Te pvc sanitario 100mm-75mm</t>
  </si>
  <si>
    <t>Te pvc sanitario 150mm-100mm</t>
  </si>
  <si>
    <t>Te pvc sanitario 50mm-50mm</t>
  </si>
  <si>
    <t>Te pvc sanitario 75mm-75mm</t>
  </si>
  <si>
    <t>Caixa sinfonada 150x150x50mm</t>
  </si>
  <si>
    <t>Caixa sinfonada 150x185x75mm</t>
  </si>
  <si>
    <t>Caixa de gordura simples 37cm</t>
  </si>
  <si>
    <t>Caixa de inspeção 60x60cm</t>
  </si>
  <si>
    <t>Caixa de passagem modulada 30cm</t>
  </si>
  <si>
    <t>Terminal de ventilação 50mm</t>
  </si>
  <si>
    <t>Sumidouro em alvenaria 2,4x2,4m</t>
  </si>
  <si>
    <t>Valvula descarga sanitario  11/2''</t>
  </si>
  <si>
    <t>Lavatorio  de canto suspenso em mesa linha izy  l101.17</t>
  </si>
  <si>
    <t>Lavatorio pequeno ravena /izy</t>
  </si>
  <si>
    <t>Assento poliester c abertura frontal vogue plus</t>
  </si>
  <si>
    <t xml:space="preserve">Assento platico izy </t>
  </si>
  <si>
    <t>Papeleira metalica ap 01 deca</t>
  </si>
  <si>
    <t xml:space="preserve">Ducha higienica c registro </t>
  </si>
  <si>
    <t>Torneira eletrica forttti  maxi</t>
  </si>
  <si>
    <t>Torneira de parede de uso geral  para jardim ou tanque, padrao alto</t>
  </si>
  <si>
    <t>Torneira para lavatorio de mesa bica</t>
  </si>
  <si>
    <t>Dispenser saboneteira linha exellence</t>
  </si>
  <si>
    <t>Dispenser toalha linha excellence</t>
  </si>
  <si>
    <t>Cabide metalico izy</t>
  </si>
  <si>
    <t>Barra de apoio deca ou equivalente</t>
  </si>
  <si>
    <t>Barra de apoio canto lavatorio</t>
  </si>
  <si>
    <t>Barra de apoio chuveiro</t>
  </si>
  <si>
    <t>Cadeira articulada para banho</t>
  </si>
  <si>
    <t>Gancho metalico para mochila</t>
  </si>
  <si>
    <t>Barra metalica c pintura azul proteção espelhos</t>
  </si>
  <si>
    <t>INSTALAÇÃO DE GÁS COMBUSTIVEL</t>
  </si>
  <si>
    <t>Abrigo central GLP</t>
  </si>
  <si>
    <t>Tela metalica para ventilação</t>
  </si>
  <si>
    <t>Envelopamento de concreto</t>
  </si>
  <si>
    <t>Uniao 3/4 NPT 300</t>
  </si>
  <si>
    <t>Niple 3/4 NPT 300</t>
  </si>
  <si>
    <t>Niple 1/2 NPT 300</t>
  </si>
  <si>
    <t>Niple 1/4 npt 300</t>
  </si>
  <si>
    <t>Te de redução 3/4x 1/2''</t>
  </si>
  <si>
    <t>Luva redução 3/4x 1/2''</t>
  </si>
  <si>
    <t>Luva redução 1/4x 1/2''</t>
  </si>
  <si>
    <t>Joelho 1/2'' NPT 300</t>
  </si>
  <si>
    <t>Regulador 1 estagio</t>
  </si>
  <si>
    <t>Manometro npt 1/4</t>
  </si>
  <si>
    <t>Mangueira flexivel</t>
  </si>
  <si>
    <t>Regulador 2 estagio</t>
  </si>
  <si>
    <t>Placa dec sinalização pvc proibido fumar</t>
  </si>
  <si>
    <t>Placa dec sinalização pvc perigo inflamavel</t>
  </si>
  <si>
    <t>SISTEMA DE PROTEÇÃO CONTRA INCENDIO</t>
  </si>
  <si>
    <t>Cotovelo 45 galvanizado 2 1/2''</t>
  </si>
  <si>
    <t>Cotovelo 90 galvanizado 2 1/2''</t>
  </si>
  <si>
    <t>Tubo de aço galvanizado</t>
  </si>
  <si>
    <t>Niple duplo 2 1/2''</t>
  </si>
  <si>
    <t>Te aço galvanizado 2 1/2''</t>
  </si>
  <si>
    <t>Tubo aço galvanizado 65mm</t>
  </si>
  <si>
    <t>Adaptador storz</t>
  </si>
  <si>
    <t>Caixa para abrigo de mangueira</t>
  </si>
  <si>
    <t>Chave para conexão de mangueira</t>
  </si>
  <si>
    <t>Esquicho jato solido</t>
  </si>
  <si>
    <t>Mangueira de incendio de nylon</t>
  </si>
  <si>
    <t>Niple paralelo em ferro</t>
  </si>
  <si>
    <t>Redução giratoria tipo storz</t>
  </si>
  <si>
    <t>Registro globo 2 1/2'' 45</t>
  </si>
  <si>
    <t>Tampao cego com corrente 1 1/2''</t>
  </si>
  <si>
    <t>Tampao fofo 50x50cm</t>
  </si>
  <si>
    <t>Registro bruto industrial 2 1/2''</t>
  </si>
  <si>
    <t>Valvula de retenção2 1/2''</t>
  </si>
  <si>
    <t>União assento de ferro</t>
  </si>
  <si>
    <t>Luminaria de emergencia 9w</t>
  </si>
  <si>
    <t>Marcação no Piso - 1 x 1m parahidrante</t>
  </si>
  <si>
    <t>Conjunto motobomba</t>
  </si>
  <si>
    <t>Placa de sinalização em pvc cod25 hidrante</t>
  </si>
  <si>
    <t>Placa de sinalização em pvc cod 12-saida de emergencia</t>
  </si>
  <si>
    <t>Placa de sinalização em pvc cod 17 saida</t>
  </si>
  <si>
    <t>Placa de sinalização em pvc cod 23 extintor incendio</t>
  </si>
  <si>
    <t>Quadro de Distribuição Geral de Baixa Tensão, de Sobrepor, de Plástico, completo, com 8  disjuntores tripolares, com barramento para as fases, neutro e para proteção, disjuntor Geral trifásico de 200A e Dispositivo de Proteção contra Surtos, cor branco ou bege, c/ porta, trinco e acessórios (QDG - conforme projeto)</t>
  </si>
  <si>
    <t>Quadro de Distribuição de embutir, completo, 8 disjuntores monopolares ), com barramento para as fases, neutro e para proteção, disjuntor geral trifásico de 70A, plástico, cor bege, c/ porta, trinco e acessórios (QD-1 - conforme projeto)</t>
  </si>
  <si>
    <t>Quadro de Distribuição de embutir, completo, 24disjuntores monopolares  com barramento para as fases, neutro e para proteção, disjuntor geral trifásico de 100A, plástico, cor bege,c/ porta, trinco e acessórios (QD-2 - conforme projeto)</t>
  </si>
  <si>
    <t>Quadro medição fornecimento e instalação</t>
  </si>
  <si>
    <t>DIJUNTORES</t>
  </si>
  <si>
    <t>Dijuntores unipolar termomagnetico 10A</t>
  </si>
  <si>
    <t>Dijuntores unipolar termomagnetico 16A</t>
  </si>
  <si>
    <t>Dijuntores unipolar termomagnetico 20A</t>
  </si>
  <si>
    <t>Dijuntores unipolar termomagnetico 25A</t>
  </si>
  <si>
    <t>Dijuntores unipolar termomagnetico 32A</t>
  </si>
  <si>
    <t>Dijuntores unipolar termomagnetico 40A</t>
  </si>
  <si>
    <t>Dijuntores tripolarr termomagnetico 10A</t>
  </si>
  <si>
    <t>Dijuntores tripolarr termomagnetico 25A</t>
  </si>
  <si>
    <t>Dijuntores tripolarr termomagnetico 32A</t>
  </si>
  <si>
    <t>Dijuntores tripolarr termomagnetico 80A</t>
  </si>
  <si>
    <t>Dijuntores tripolarr termomagnetico 175A</t>
  </si>
  <si>
    <t>Dijuntores tripolarr termomagnetico 225A</t>
  </si>
  <si>
    <t>Interruptor bipolar 100A</t>
  </si>
  <si>
    <t>Interruptor bipol25A</t>
  </si>
  <si>
    <t>Interruptor bipolar63A</t>
  </si>
  <si>
    <t>Interruptor bipolar 80A</t>
  </si>
  <si>
    <t>Dispositivo de proteção contra surto 40KA</t>
  </si>
  <si>
    <t>Dispositivo de proteção contra surto 80KA</t>
  </si>
  <si>
    <t>Eletroduto PVC flexível corrugado reforçado, Ø40mm, inclusive curvas</t>
  </si>
  <si>
    <t>Eletroduto PVC flexível corrugado reforçado, Ø50mm  inclusive curvas</t>
  </si>
  <si>
    <t>Eletroduto  galvanizado 25MM</t>
  </si>
  <si>
    <t>Eletroduto  galvanizado 32MM</t>
  </si>
  <si>
    <t>Eletroduto  galvanizado 100MM</t>
  </si>
  <si>
    <t>Eletroduto  galvanizado 62MM</t>
  </si>
  <si>
    <t>Eletroduto  galvanizado 125MM</t>
  </si>
  <si>
    <t>Caixa de passagem 30x30 em alvenaria</t>
  </si>
  <si>
    <t>Caixa de passagem 40x40 em alvenaria</t>
  </si>
  <si>
    <t>Caixa de inspeção aterramento</t>
  </si>
  <si>
    <t>Caixa de passagem pvc 4x2</t>
  </si>
  <si>
    <t>Caixa de passagem 4x4</t>
  </si>
  <si>
    <t>Caixa de passagem pvc octogonal</t>
  </si>
  <si>
    <t>#610mm²</t>
  </si>
  <si>
    <t>#50 mm²</t>
  </si>
  <si>
    <t>#120 mm²</t>
  </si>
  <si>
    <t>ELETROCALHAS</t>
  </si>
  <si>
    <t>Eletrocalha lisa u 50x50mm com tampa</t>
  </si>
  <si>
    <t>Suporte vertical eletrocalha 120x146mm</t>
  </si>
  <si>
    <t>Suporte vertical eletrocalha 120x160mm</t>
  </si>
  <si>
    <t>Suporte vertical eletrocalha 70x125mm</t>
  </si>
  <si>
    <t>Suporte vertical eletrocalha 70x96mm</t>
  </si>
  <si>
    <t>Suporte vertical eletrocalha 95x114mm</t>
  </si>
  <si>
    <t>Luminárias 2x36W completa embutir</t>
  </si>
  <si>
    <t>Luminárias 2x16 W completa embutir</t>
  </si>
  <si>
    <t>Luminárias 2x36W completa sobrepor</t>
  </si>
  <si>
    <t>INSTALAÇAÕ DE CLIMATIZAÇÃO</t>
  </si>
  <si>
    <t>Tubo pvc soldavel 25mm conexões</t>
  </si>
  <si>
    <t xml:space="preserve">Joelho 45v-25mm </t>
  </si>
  <si>
    <t>Joelho 90-25mm</t>
  </si>
  <si>
    <t>Caixa de areia 40x40x40 brita 1 fundo</t>
  </si>
  <si>
    <t>INSTALAÇÕ DE REDE</t>
  </si>
  <si>
    <t>Patch panel 19'' 24 portas</t>
  </si>
  <si>
    <t>Switch 48 portas</t>
  </si>
  <si>
    <t>Guias de cabos simples</t>
  </si>
  <si>
    <t>Guia cabo vertical fechado</t>
  </si>
  <si>
    <t>Guia de cabo superior fechado</t>
  </si>
  <si>
    <t>Perfil montagem</t>
  </si>
  <si>
    <t>Anel organizador</t>
  </si>
  <si>
    <t>Bandeja deslizante</t>
  </si>
  <si>
    <t>Mini rack de parede</t>
  </si>
  <si>
    <t>Acess point wireless</t>
  </si>
  <si>
    <t>Cabo UTP 6</t>
  </si>
  <si>
    <t>Cabo coaxil</t>
  </si>
  <si>
    <t>CABOS E CONEXÃO</t>
  </si>
  <si>
    <t>Cabo de conexão patch cord categoria 6</t>
  </si>
  <si>
    <t>Tomadas  modular RJ 45</t>
  </si>
  <si>
    <t>Conector tv com placa</t>
  </si>
  <si>
    <t>CAIXA E ACESSORIOS</t>
  </si>
  <si>
    <t>Caixa de passagem em alvenaria 30x30x12</t>
  </si>
  <si>
    <t>Central de PABX 24 portas</t>
  </si>
  <si>
    <t>ELETRODUTO E ACESSORIO</t>
  </si>
  <si>
    <t>Eletroduto flex pvc 1''</t>
  </si>
  <si>
    <t>Eletroduto flex pvc 3/4''</t>
  </si>
  <si>
    <t>Eletroduto aço galvanizado 1''</t>
  </si>
  <si>
    <t>Eletroduto galvanizado 1 1/4''</t>
  </si>
  <si>
    <t>Eletroduto aço galvanizado 2''</t>
  </si>
  <si>
    <t>Eletrocalha lisa 50 x25mm</t>
  </si>
  <si>
    <t>SISTEMA DE EXAUTÃO MECANICA</t>
  </si>
  <si>
    <t xml:space="preserve">Coifa de centro açon inox </t>
  </si>
  <si>
    <t>Duto de ligação 100x0,8</t>
  </si>
  <si>
    <t>Chapeu chines</t>
  </si>
  <si>
    <t>Exautor mecanico pra banheiro</t>
  </si>
  <si>
    <t>SISTEMA DE PROTEÇÃO ATMOSFERICA</t>
  </si>
  <si>
    <t xml:space="preserve">Para raios inox 3 pontas 3 metros </t>
  </si>
  <si>
    <t>Vergalhao 25 10mm²</t>
  </si>
  <si>
    <t>Conector mini bar bronze</t>
  </si>
  <si>
    <t>Parafuso de fenda aço inox</t>
  </si>
  <si>
    <t>Presilha latao</t>
  </si>
  <si>
    <t>Caixa de equalificação</t>
  </si>
  <si>
    <t>Escavação de vala p aterramento</t>
  </si>
  <si>
    <t xml:space="preserve">Haste tipo cooppeeweld </t>
  </si>
  <si>
    <t>Cabo cobre 16mm²</t>
  </si>
  <si>
    <t>Cabo cobre 35mm²</t>
  </si>
  <si>
    <t>Cabo cobre50mm²</t>
  </si>
  <si>
    <t>Caixa de inspeçãi pvc 12''tampa de ferro</t>
  </si>
  <si>
    <t>Conector de bronze p haste 5/8''</t>
  </si>
  <si>
    <t>Conjunto de mastros para bandeira ferro galvanizado</t>
  </si>
  <si>
    <t>Bancada em granito andorinha</t>
  </si>
  <si>
    <t>Prateleira acabamento granito</t>
  </si>
  <si>
    <t>Banco concreto</t>
  </si>
  <si>
    <t>Banco e acabamento granito</t>
  </si>
  <si>
    <t>Peitoral em granito</t>
  </si>
  <si>
    <t>CAIXA D AGUA 30MIL LITROS</t>
  </si>
  <si>
    <t>Alça de icamento</t>
  </si>
  <si>
    <t>Supoete de luz piloto</t>
  </si>
  <si>
    <t>Suporte para cinto segurança</t>
  </si>
  <si>
    <t>Suporte para raio</t>
  </si>
  <si>
    <t>Escada interna e externa</t>
  </si>
  <si>
    <t>Guarda corpo 1 m</t>
  </si>
  <si>
    <t>Chapa de aço carbono alta resistencia</t>
  </si>
  <si>
    <t>Sistema de ancoragem 6 nichos</t>
  </si>
  <si>
    <t>Acabamento interno epox</t>
  </si>
  <si>
    <t>Acabamento externoepoxi</t>
  </si>
  <si>
    <t>Pintura externa poliuretano amarelo</t>
  </si>
  <si>
    <t>SERVIÇO FINAL</t>
  </si>
  <si>
    <t>Limpeza geral da obra</t>
  </si>
  <si>
    <t>Preparo superficie p jateamento</t>
  </si>
  <si>
    <t>Prateleira e escaninhos</t>
  </si>
  <si>
    <t>INSTALAÇÕES SANITARIA</t>
  </si>
  <si>
    <t>Redução 1/2x1/4''</t>
  </si>
  <si>
    <t>Eletroduto PVC flexível corrugado reforçado, Ø20mm (DN 3/4"), inclusive curvas</t>
  </si>
  <si>
    <t>Eletroduto PVC flexível corrugado reforçado, Ø25mm (DN 1"), inclusive curvas</t>
  </si>
  <si>
    <t>Eletroduto PVC flexível corrugado reforçado, Ø16mm (DN 1/2'), inclusive curvas</t>
  </si>
  <si>
    <t>Eletroduto PVC flexível corrugado reforçado, Ø32mm (DN 11/4"), inclusive curvas</t>
  </si>
  <si>
    <t>Tomada universal, circular, 2P+T, 10A/250v, cor branca, completa</t>
  </si>
  <si>
    <t>Tomada universal, circular, 2P+T, 20A/250v, cor branca, completa</t>
  </si>
  <si>
    <t>Interruptor simples 1 tecla paralela</t>
  </si>
  <si>
    <t>Interruptor simples 1tecla , paralela e tomada</t>
  </si>
  <si>
    <t>Interruptor simples 1tecla simples</t>
  </si>
  <si>
    <t>Interruptor 2 teclas simples</t>
  </si>
  <si>
    <t>Luminaria alerta embutie</t>
  </si>
  <si>
    <t>Luminaria piso lampada vapor 70w</t>
  </si>
  <si>
    <t>Guia de cabo vertical</t>
  </si>
  <si>
    <t>TOTAL GERAL</t>
  </si>
  <si>
    <t>FUNDAÇÃO DO CASTELO D AGUA</t>
  </si>
  <si>
    <t>Corte e reparo em cabeça da estaca</t>
  </si>
  <si>
    <t>Forma de madeira comum para fundação</t>
  </si>
  <si>
    <t>Armaçao aço CA-50 para 1m³ concreto</t>
  </si>
  <si>
    <t>Concreto fck=25MPA prepara e lançamento</t>
  </si>
  <si>
    <t>1.02</t>
  </si>
  <si>
    <t>1.03</t>
  </si>
  <si>
    <t>1.04</t>
  </si>
  <si>
    <t>1.05</t>
  </si>
  <si>
    <t>1.06</t>
  </si>
  <si>
    <t>1.07</t>
  </si>
  <si>
    <t>1.0.0</t>
  </si>
  <si>
    <t>2.0.0</t>
  </si>
  <si>
    <t>2.01</t>
  </si>
  <si>
    <t>2.02</t>
  </si>
  <si>
    <t>2.03</t>
  </si>
  <si>
    <t>2.04</t>
  </si>
  <si>
    <t>3.0.0</t>
  </si>
  <si>
    <t>3.01</t>
  </si>
  <si>
    <t>3.02</t>
  </si>
  <si>
    <t>3.03</t>
  </si>
  <si>
    <t>4.0.0</t>
  </si>
  <si>
    <t>4.01</t>
  </si>
  <si>
    <t>4.02</t>
  </si>
  <si>
    <t>4.03</t>
  </si>
  <si>
    <t>5.0.0</t>
  </si>
  <si>
    <t>5.0.1</t>
  </si>
  <si>
    <t>5.02</t>
  </si>
  <si>
    <t>5.0.3</t>
  </si>
  <si>
    <t>5.04</t>
  </si>
  <si>
    <t>5.05</t>
  </si>
  <si>
    <t>5.06</t>
  </si>
  <si>
    <t>6.0.0</t>
  </si>
  <si>
    <t>6.01</t>
  </si>
  <si>
    <t>6.02</t>
  </si>
  <si>
    <t>6.03</t>
  </si>
  <si>
    <t>6.04</t>
  </si>
  <si>
    <t>7.0.0</t>
  </si>
  <si>
    <t>7.01</t>
  </si>
  <si>
    <t>7.02</t>
  </si>
  <si>
    <t>7.03</t>
  </si>
  <si>
    <t>7.04</t>
  </si>
  <si>
    <t>7.05</t>
  </si>
  <si>
    <t>7.06</t>
  </si>
  <si>
    <t>8.0.0</t>
  </si>
  <si>
    <t>8.01</t>
  </si>
  <si>
    <t>8.03</t>
  </si>
  <si>
    <t>9.0.0</t>
  </si>
  <si>
    <t>9.01</t>
  </si>
  <si>
    <t>9.02</t>
  </si>
  <si>
    <t>9.03</t>
  </si>
  <si>
    <t>9.04</t>
  </si>
  <si>
    <t>MURETAVIGA BALDRAME</t>
  </si>
  <si>
    <t>10.0</t>
  </si>
  <si>
    <t>10.01</t>
  </si>
  <si>
    <t>10.02</t>
  </si>
  <si>
    <t>10.03</t>
  </si>
  <si>
    <t>10.04</t>
  </si>
  <si>
    <t>10.05</t>
  </si>
  <si>
    <t>11.0</t>
  </si>
  <si>
    <t>11.01</t>
  </si>
  <si>
    <t>11.02</t>
  </si>
  <si>
    <t>11.03</t>
  </si>
  <si>
    <t>11.04</t>
  </si>
  <si>
    <t>12.0</t>
  </si>
  <si>
    <t>12.01</t>
  </si>
  <si>
    <t>13.0</t>
  </si>
  <si>
    <t>13.01</t>
  </si>
  <si>
    <t>13.02</t>
  </si>
  <si>
    <t>13.03</t>
  </si>
  <si>
    <t>13.04</t>
  </si>
  <si>
    <t>14.0</t>
  </si>
  <si>
    <t>14.01</t>
  </si>
  <si>
    <t>15.0</t>
  </si>
  <si>
    <t>15.01</t>
  </si>
  <si>
    <t>15.02</t>
  </si>
  <si>
    <t>15.03</t>
  </si>
  <si>
    <t>15.04</t>
  </si>
  <si>
    <t>15.05</t>
  </si>
  <si>
    <t>16.0</t>
  </si>
  <si>
    <t>16.01</t>
  </si>
  <si>
    <t>17.0</t>
  </si>
  <si>
    <t>17.01</t>
  </si>
  <si>
    <t>17.02</t>
  </si>
  <si>
    <t>17.03</t>
  </si>
  <si>
    <t>17.04</t>
  </si>
  <si>
    <t>17.05</t>
  </si>
  <si>
    <t>17.06</t>
  </si>
  <si>
    <t>17.07</t>
  </si>
  <si>
    <t>17.08</t>
  </si>
  <si>
    <t>18.0</t>
  </si>
  <si>
    <t>18.01</t>
  </si>
  <si>
    <t>19.0</t>
  </si>
  <si>
    <t>19.01</t>
  </si>
  <si>
    <t>19.02</t>
  </si>
  <si>
    <t>19.03</t>
  </si>
  <si>
    <t>19.04</t>
  </si>
  <si>
    <t>19.05</t>
  </si>
  <si>
    <t>19.06</t>
  </si>
  <si>
    <t>19.07</t>
  </si>
  <si>
    <t>20.0</t>
  </si>
  <si>
    <t>20.01</t>
  </si>
  <si>
    <t>20.02</t>
  </si>
  <si>
    <t>20.03</t>
  </si>
  <si>
    <t>21.0</t>
  </si>
  <si>
    <t>21.01</t>
  </si>
  <si>
    <t>21.02</t>
  </si>
  <si>
    <t>21.03</t>
  </si>
  <si>
    <t>21.04</t>
  </si>
  <si>
    <t>21.05</t>
  </si>
  <si>
    <t>21.06</t>
  </si>
  <si>
    <t>21.07</t>
  </si>
  <si>
    <t>21.08</t>
  </si>
  <si>
    <t>21.09</t>
  </si>
  <si>
    <t>21.10</t>
  </si>
  <si>
    <t>21.12</t>
  </si>
  <si>
    <t>21.11</t>
  </si>
  <si>
    <t>21.13</t>
  </si>
  <si>
    <t>21.14</t>
  </si>
  <si>
    <t>21.15</t>
  </si>
  <si>
    <t>21.16</t>
  </si>
  <si>
    <t>22.0</t>
  </si>
  <si>
    <t>22.01</t>
  </si>
  <si>
    <t>22.02</t>
  </si>
  <si>
    <t>22.03</t>
  </si>
  <si>
    <t>23.0</t>
  </si>
  <si>
    <t>23.01</t>
  </si>
  <si>
    <t>23.02</t>
  </si>
  <si>
    <t>23.03</t>
  </si>
  <si>
    <t>23.04</t>
  </si>
  <si>
    <t>24.0</t>
  </si>
  <si>
    <t>24.01</t>
  </si>
  <si>
    <t>24.02</t>
  </si>
  <si>
    <t>24.03</t>
  </si>
  <si>
    <t>24.04</t>
  </si>
  <si>
    <t>24.05</t>
  </si>
  <si>
    <t>24.06</t>
  </si>
  <si>
    <t>25.0</t>
  </si>
  <si>
    <t>26.0</t>
  </si>
  <si>
    <t>26.01</t>
  </si>
  <si>
    <t>26.02</t>
  </si>
  <si>
    <t>26.03</t>
  </si>
  <si>
    <t>26.04</t>
  </si>
  <si>
    <t>26.05</t>
  </si>
  <si>
    <t>26.07</t>
  </si>
  <si>
    <t>26.08</t>
  </si>
  <si>
    <t>26.09</t>
  </si>
  <si>
    <t>26.10</t>
  </si>
  <si>
    <t>26.11</t>
  </si>
  <si>
    <t>27.0</t>
  </si>
  <si>
    <t>27.01</t>
  </si>
  <si>
    <t>27.02</t>
  </si>
  <si>
    <t>27.03</t>
  </si>
  <si>
    <t>27.04</t>
  </si>
  <si>
    <t>27.05</t>
  </si>
  <si>
    <t>27.06</t>
  </si>
  <si>
    <t>27.07</t>
  </si>
  <si>
    <t>27.08</t>
  </si>
  <si>
    <t>27.09</t>
  </si>
  <si>
    <t>27.10</t>
  </si>
  <si>
    <t>27.11</t>
  </si>
  <si>
    <t>27.12</t>
  </si>
  <si>
    <t>28.0</t>
  </si>
  <si>
    <t>28.01</t>
  </si>
  <si>
    <t>28.02</t>
  </si>
  <si>
    <t>28.03</t>
  </si>
  <si>
    <t>28.04</t>
  </si>
  <si>
    <t>28.05</t>
  </si>
  <si>
    <t>28.06</t>
  </si>
  <si>
    <t>28.07</t>
  </si>
  <si>
    <t>28.08</t>
  </si>
  <si>
    <t>26.12</t>
  </si>
  <si>
    <t>26.13</t>
  </si>
  <si>
    <t>29.0</t>
  </si>
  <si>
    <t>29.01</t>
  </si>
  <si>
    <t>29.02</t>
  </si>
  <si>
    <t>29.03</t>
  </si>
  <si>
    <t>29.04</t>
  </si>
  <si>
    <t>29.05</t>
  </si>
  <si>
    <t>29.06</t>
  </si>
  <si>
    <t>30.0</t>
  </si>
  <si>
    <t>30.01</t>
  </si>
  <si>
    <t>30.02</t>
  </si>
  <si>
    <t>30.03</t>
  </si>
  <si>
    <t>30.04</t>
  </si>
  <si>
    <t>30.05</t>
  </si>
  <si>
    <t>30.06</t>
  </si>
  <si>
    <t>30.07</t>
  </si>
  <si>
    <t>30.08</t>
  </si>
  <si>
    <t>30.09</t>
  </si>
  <si>
    <t>30.10</t>
  </si>
  <si>
    <t>30.11</t>
  </si>
  <si>
    <t>30.12</t>
  </si>
  <si>
    <t>30.13</t>
  </si>
  <si>
    <t>30.14</t>
  </si>
  <si>
    <t>30.15</t>
  </si>
  <si>
    <t>30.16</t>
  </si>
  <si>
    <t>30.17</t>
  </si>
  <si>
    <t>30.18</t>
  </si>
  <si>
    <t>30.19</t>
  </si>
  <si>
    <t>30.20</t>
  </si>
  <si>
    <t>30.21</t>
  </si>
  <si>
    <t>30.22</t>
  </si>
  <si>
    <t>30.23</t>
  </si>
  <si>
    <t>30.24</t>
  </si>
  <si>
    <t>30.25</t>
  </si>
  <si>
    <t>30.26</t>
  </si>
  <si>
    <t>30.27</t>
  </si>
  <si>
    <t>30.28</t>
  </si>
  <si>
    <t>30.29</t>
  </si>
  <si>
    <t>30.30</t>
  </si>
  <si>
    <t>30.31</t>
  </si>
  <si>
    <t>30.32</t>
  </si>
  <si>
    <t>30.33</t>
  </si>
  <si>
    <t>30.34</t>
  </si>
  <si>
    <t>30.35</t>
  </si>
  <si>
    <t>30.36</t>
  </si>
  <si>
    <t>30.37</t>
  </si>
  <si>
    <t>30.38</t>
  </si>
  <si>
    <t>30.39</t>
  </si>
  <si>
    <t>30.40</t>
  </si>
  <si>
    <t>30.41</t>
  </si>
  <si>
    <t>30.42</t>
  </si>
  <si>
    <t>30.43</t>
  </si>
  <si>
    <t>30.44</t>
  </si>
  <si>
    <t>30.45</t>
  </si>
  <si>
    <t>30.46</t>
  </si>
  <si>
    <t>30.47</t>
  </si>
  <si>
    <t>30.48</t>
  </si>
  <si>
    <t>30.49</t>
  </si>
  <si>
    <t>30.50</t>
  </si>
  <si>
    <t>30.51</t>
  </si>
  <si>
    <t>30.52</t>
  </si>
  <si>
    <t>30.53</t>
  </si>
  <si>
    <t>30.54</t>
  </si>
  <si>
    <t>30.55</t>
  </si>
  <si>
    <t>30.56</t>
  </si>
  <si>
    <t>30.57</t>
  </si>
  <si>
    <t>30.58</t>
  </si>
  <si>
    <t>30.59</t>
  </si>
  <si>
    <t>30.60</t>
  </si>
  <si>
    <t>30.61</t>
  </si>
  <si>
    <t>30.62</t>
  </si>
  <si>
    <t>30.63</t>
  </si>
  <si>
    <t>30.64</t>
  </si>
  <si>
    <t>30.65</t>
  </si>
  <si>
    <t>30.66</t>
  </si>
  <si>
    <t>31.00</t>
  </si>
  <si>
    <t>31.01</t>
  </si>
  <si>
    <t>31.02</t>
  </si>
  <si>
    <t>31.03</t>
  </si>
  <si>
    <t>31.04</t>
  </si>
  <si>
    <t>31.05</t>
  </si>
  <si>
    <t>31.06</t>
  </si>
  <si>
    <t>31.07</t>
  </si>
  <si>
    <t>31.08</t>
  </si>
  <si>
    <t>31.09</t>
  </si>
  <si>
    <t>31.10</t>
  </si>
  <si>
    <t>31.11</t>
  </si>
  <si>
    <t>31.12</t>
  </si>
  <si>
    <t>32.00</t>
  </si>
  <si>
    <t>32.01</t>
  </si>
  <si>
    <t>32.02</t>
  </si>
  <si>
    <t>32.03</t>
  </si>
  <si>
    <t>32.04</t>
  </si>
  <si>
    <t>32.05</t>
  </si>
  <si>
    <t>32.06</t>
  </si>
  <si>
    <t>33.00</t>
  </si>
  <si>
    <t>33.01</t>
  </si>
  <si>
    <t>33.02</t>
  </si>
  <si>
    <t>34.00</t>
  </si>
  <si>
    <t>34.01</t>
  </si>
  <si>
    <t>34.02</t>
  </si>
  <si>
    <t>34.03</t>
  </si>
  <si>
    <t>34.04</t>
  </si>
  <si>
    <t>34.05</t>
  </si>
  <si>
    <t>34.06</t>
  </si>
  <si>
    <t>34.07</t>
  </si>
  <si>
    <t>34.08</t>
  </si>
  <si>
    <t>34.09</t>
  </si>
  <si>
    <t>34.10</t>
  </si>
  <si>
    <t>34.11</t>
  </si>
  <si>
    <t>34.12</t>
  </si>
  <si>
    <t>34.13</t>
  </si>
  <si>
    <t>34.14</t>
  </si>
  <si>
    <t>34.15</t>
  </si>
  <si>
    <t>34.16</t>
  </si>
  <si>
    <t>34.17</t>
  </si>
  <si>
    <t>34.18</t>
  </si>
  <si>
    <t>34.19</t>
  </si>
  <si>
    <t>34.20</t>
  </si>
  <si>
    <t>34.21</t>
  </si>
  <si>
    <t>34.22</t>
  </si>
  <si>
    <t>34.23</t>
  </si>
  <si>
    <t>34.24</t>
  </si>
  <si>
    <t>34.25</t>
  </si>
  <si>
    <t>34.26</t>
  </si>
  <si>
    <t>34.27</t>
  </si>
  <si>
    <t>34.28</t>
  </si>
  <si>
    <t>34.29</t>
  </si>
  <si>
    <t>34.30</t>
  </si>
  <si>
    <t>34.31</t>
  </si>
  <si>
    <t>34.32</t>
  </si>
  <si>
    <t>34.33</t>
  </si>
  <si>
    <t>34.34</t>
  </si>
  <si>
    <t>34.35</t>
  </si>
  <si>
    <t>34.36</t>
  </si>
  <si>
    <t>34.37</t>
  </si>
  <si>
    <t>34.38</t>
  </si>
  <si>
    <t>34.39</t>
  </si>
  <si>
    <t>34.40</t>
  </si>
  <si>
    <t>35.0</t>
  </si>
  <si>
    <t>35.01</t>
  </si>
  <si>
    <t>35.02</t>
  </si>
  <si>
    <t>35.03</t>
  </si>
  <si>
    <t>35.04</t>
  </si>
  <si>
    <t>35.05</t>
  </si>
  <si>
    <t>35.06</t>
  </si>
  <si>
    <t>35.07</t>
  </si>
  <si>
    <t>35.08</t>
  </si>
  <si>
    <t>35.09</t>
  </si>
  <si>
    <t>35.10</t>
  </si>
  <si>
    <t>35.11</t>
  </si>
  <si>
    <t>35.12</t>
  </si>
  <si>
    <t>35.13</t>
  </si>
  <si>
    <t>35.14</t>
  </si>
  <si>
    <t>35.15</t>
  </si>
  <si>
    <t>35.16</t>
  </si>
  <si>
    <t>35.17</t>
  </si>
  <si>
    <t>35.18</t>
  </si>
  <si>
    <t>35.19</t>
  </si>
  <si>
    <t>35.20</t>
  </si>
  <si>
    <t>35.21</t>
  </si>
  <si>
    <t>35.22</t>
  </si>
  <si>
    <t>35.23</t>
  </si>
  <si>
    <t>35.24</t>
  </si>
  <si>
    <t>35.25</t>
  </si>
  <si>
    <t>35.26</t>
  </si>
  <si>
    <t>35.27</t>
  </si>
  <si>
    <t>35.28</t>
  </si>
  <si>
    <t>35.29</t>
  </si>
  <si>
    <t>35.30</t>
  </si>
  <si>
    <t>35.31</t>
  </si>
  <si>
    <t>36.00</t>
  </si>
  <si>
    <t>36.01</t>
  </si>
  <si>
    <t>36.02</t>
  </si>
  <si>
    <t>36.03</t>
  </si>
  <si>
    <t>36.04</t>
  </si>
  <si>
    <t>36.05</t>
  </si>
  <si>
    <t>36.06</t>
  </si>
  <si>
    <t>36.07</t>
  </si>
  <si>
    <t>36.08</t>
  </si>
  <si>
    <t>36.09</t>
  </si>
  <si>
    <t>36.40</t>
  </si>
  <si>
    <t>36.41</t>
  </si>
  <si>
    <t>36.42</t>
  </si>
  <si>
    <t>36.43</t>
  </si>
  <si>
    <t>36.44</t>
  </si>
  <si>
    <t>36.45</t>
  </si>
  <si>
    <t>36.46</t>
  </si>
  <si>
    <t>36.47</t>
  </si>
  <si>
    <t>36.48</t>
  </si>
  <si>
    <t>36.49</t>
  </si>
  <si>
    <t>36.50</t>
  </si>
  <si>
    <t>36.51</t>
  </si>
  <si>
    <t>37.00</t>
  </si>
  <si>
    <t>37.01</t>
  </si>
  <si>
    <t>37.02</t>
  </si>
  <si>
    <t>37.03</t>
  </si>
  <si>
    <t>37.04</t>
  </si>
  <si>
    <t>37.05</t>
  </si>
  <si>
    <t>37.06</t>
  </si>
  <si>
    <t>37.07</t>
  </si>
  <si>
    <t>37.08</t>
  </si>
  <si>
    <t>37.09</t>
  </si>
  <si>
    <t>37.10</t>
  </si>
  <si>
    <t>37.11</t>
  </si>
  <si>
    <t>37.12</t>
  </si>
  <si>
    <t>37.13</t>
  </si>
  <si>
    <t>37.14</t>
  </si>
  <si>
    <t>37.15</t>
  </si>
  <si>
    <t>37.16</t>
  </si>
  <si>
    <t>37.17</t>
  </si>
  <si>
    <t>37.18</t>
  </si>
  <si>
    <t>37.19</t>
  </si>
  <si>
    <t>37.20</t>
  </si>
  <si>
    <t>37.21</t>
  </si>
  <si>
    <t>37.22</t>
  </si>
  <si>
    <t>37.23</t>
  </si>
  <si>
    <t>37.24</t>
  </si>
  <si>
    <t>37.25</t>
  </si>
  <si>
    <t>37.26</t>
  </si>
  <si>
    <t>37.28</t>
  </si>
  <si>
    <t>37.29</t>
  </si>
  <si>
    <t>37.30</t>
  </si>
  <si>
    <t>38.0</t>
  </si>
  <si>
    <t>38.01</t>
  </si>
  <si>
    <t>38.02</t>
  </si>
  <si>
    <t>38.03</t>
  </si>
  <si>
    <t>38.04</t>
  </si>
  <si>
    <t>38.05</t>
  </si>
  <si>
    <t>39.0</t>
  </si>
  <si>
    <t>39.01</t>
  </si>
  <si>
    <t>39.02</t>
  </si>
  <si>
    <t>39.03</t>
  </si>
  <si>
    <t>39.04</t>
  </si>
  <si>
    <t>39.05</t>
  </si>
  <si>
    <t>39.06</t>
  </si>
  <si>
    <t>39.07</t>
  </si>
  <si>
    <t>39.08</t>
  </si>
  <si>
    <t>39.09</t>
  </si>
  <si>
    <t>39.10</t>
  </si>
  <si>
    <t>39.11</t>
  </si>
  <si>
    <t>39.12</t>
  </si>
  <si>
    <t>39.13</t>
  </si>
  <si>
    <t>39.14</t>
  </si>
  <si>
    <t>39.15</t>
  </si>
  <si>
    <t>39.16</t>
  </si>
  <si>
    <t>39.17</t>
  </si>
  <si>
    <t>39.18</t>
  </si>
  <si>
    <t>40.0</t>
  </si>
  <si>
    <t>40.01</t>
  </si>
  <si>
    <t>40.02</t>
  </si>
  <si>
    <t>40.03</t>
  </si>
  <si>
    <t>40.04</t>
  </si>
  <si>
    <t>40.05</t>
  </si>
  <si>
    <t>40.06</t>
  </si>
  <si>
    <t>40.07</t>
  </si>
  <si>
    <t>40.08</t>
  </si>
  <si>
    <t>40.09</t>
  </si>
  <si>
    <t>40.10</t>
  </si>
  <si>
    <t>40.11</t>
  </si>
  <si>
    <t>40.12</t>
  </si>
  <si>
    <t>40.13</t>
  </si>
  <si>
    <t>40.14</t>
  </si>
  <si>
    <t>40.15</t>
  </si>
  <si>
    <t>40.16</t>
  </si>
  <si>
    <t>40.17</t>
  </si>
  <si>
    <t>41.00</t>
  </si>
  <si>
    <t>41.01</t>
  </si>
  <si>
    <t>41.02</t>
  </si>
  <si>
    <t>41.03</t>
  </si>
  <si>
    <t>41.04</t>
  </si>
  <si>
    <t>41.05</t>
  </si>
  <si>
    <t>41.06</t>
  </si>
  <si>
    <t>41.07</t>
  </si>
  <si>
    <t>41.08</t>
  </si>
  <si>
    <t>41.09</t>
  </si>
  <si>
    <t>41.10</t>
  </si>
  <si>
    <t>42.00</t>
  </si>
  <si>
    <t>42.01</t>
  </si>
  <si>
    <t>42.02</t>
  </si>
  <si>
    <t>42.03</t>
  </si>
  <si>
    <t>42.04</t>
  </si>
  <si>
    <t>42.05</t>
  </si>
  <si>
    <t>42.06</t>
  </si>
  <si>
    <t>42.07</t>
  </si>
  <si>
    <t>42.08</t>
  </si>
  <si>
    <t>42.09</t>
  </si>
  <si>
    <t>42.10</t>
  </si>
  <si>
    <t>42.11</t>
  </si>
  <si>
    <t>42.12</t>
  </si>
  <si>
    <t>42.13</t>
  </si>
  <si>
    <t>42.14</t>
  </si>
  <si>
    <t>42.15</t>
  </si>
  <si>
    <t>42.16</t>
  </si>
  <si>
    <t>43.00</t>
  </si>
  <si>
    <t>43.01</t>
  </si>
  <si>
    <t>43.02</t>
  </si>
  <si>
    <t>43.03</t>
  </si>
  <si>
    <t>43.04</t>
  </si>
  <si>
    <t>43.05</t>
  </si>
  <si>
    <t>43.06</t>
  </si>
  <si>
    <t>43.07</t>
  </si>
  <si>
    <t>43.10</t>
  </si>
  <si>
    <t>43.11</t>
  </si>
  <si>
    <t>43.12</t>
  </si>
  <si>
    <t>43.13</t>
  </si>
  <si>
    <t>43.14</t>
  </si>
  <si>
    <t>44.0</t>
  </si>
  <si>
    <t>44.01</t>
  </si>
  <si>
    <t>44.02</t>
  </si>
  <si>
    <t>44.03</t>
  </si>
  <si>
    <t>33.04</t>
  </si>
  <si>
    <t>45.00</t>
  </si>
  <si>
    <t>45.01</t>
  </si>
  <si>
    <t>45.02</t>
  </si>
  <si>
    <t>45.03</t>
  </si>
  <si>
    <t>45.04</t>
  </si>
  <si>
    <t>45.05</t>
  </si>
  <si>
    <t>45.06</t>
  </si>
  <si>
    <t>45.07</t>
  </si>
  <si>
    <t>45.08</t>
  </si>
  <si>
    <t>45.09</t>
  </si>
  <si>
    <t>45.10</t>
  </si>
  <si>
    <t>45.11</t>
  </si>
  <si>
    <t>46.00</t>
  </si>
  <si>
    <t>46.01</t>
  </si>
  <si>
    <t>46.02</t>
  </si>
  <si>
    <t>47.00</t>
  </si>
  <si>
    <t>47.01</t>
  </si>
  <si>
    <t>48.00</t>
  </si>
  <si>
    <t>48.01</t>
  </si>
  <si>
    <t>48.02</t>
  </si>
  <si>
    <t>48.03</t>
  </si>
  <si>
    <t>49.00</t>
  </si>
  <si>
    <t>49.01</t>
  </si>
  <si>
    <t>49.02</t>
  </si>
  <si>
    <t>50.00</t>
  </si>
  <si>
    <t>50.01</t>
  </si>
  <si>
    <t>50.02</t>
  </si>
  <si>
    <t>50.03</t>
  </si>
  <si>
    <t>50.04</t>
  </si>
  <si>
    <t>50.05</t>
  </si>
  <si>
    <t>50.06</t>
  </si>
  <si>
    <t>51.00</t>
  </si>
  <si>
    <t>51.01</t>
  </si>
  <si>
    <t>51.02</t>
  </si>
  <si>
    <t>51.03</t>
  </si>
  <si>
    <t>51.04</t>
  </si>
  <si>
    <t>52.00</t>
  </si>
  <si>
    <t>52.01</t>
  </si>
  <si>
    <t>52.02</t>
  </si>
  <si>
    <t>52.03</t>
  </si>
  <si>
    <t>52.04</t>
  </si>
  <si>
    <t>52.05</t>
  </si>
  <si>
    <t>52.06</t>
  </si>
  <si>
    <t>52.07</t>
  </si>
  <si>
    <t>52.08</t>
  </si>
  <si>
    <t>52.09</t>
  </si>
  <si>
    <t>52.10</t>
  </si>
  <si>
    <t>52.11</t>
  </si>
  <si>
    <t>52.12</t>
  </si>
  <si>
    <t>53.00</t>
  </si>
  <si>
    <t>53.01</t>
  </si>
  <si>
    <t>53.02</t>
  </si>
  <si>
    <t>53.03</t>
  </si>
  <si>
    <t>53.04</t>
  </si>
  <si>
    <t>53.05</t>
  </si>
  <si>
    <t>53.06</t>
  </si>
  <si>
    <t>54.00</t>
  </si>
  <si>
    <t>54.01</t>
  </si>
  <si>
    <t>54.02</t>
  </si>
  <si>
    <t>54.03</t>
  </si>
  <si>
    <t>54.04</t>
  </si>
  <si>
    <t>54.05</t>
  </si>
  <si>
    <t>54.06</t>
  </si>
  <si>
    <t>54.07</t>
  </si>
  <si>
    <t>54.08</t>
  </si>
  <si>
    <t>54.09</t>
  </si>
  <si>
    <t>54.10</t>
  </si>
  <si>
    <t>54.11</t>
  </si>
  <si>
    <t>54.12</t>
  </si>
  <si>
    <t>55.01</t>
  </si>
  <si>
    <t>SUB TOTAL 55</t>
  </si>
  <si>
    <t>SUB TOTAL 54</t>
  </si>
  <si>
    <t>SUB TOTAL 53</t>
  </si>
  <si>
    <t>SUB TOTAL 52</t>
  </si>
  <si>
    <t>SUB TOTAL 51</t>
  </si>
  <si>
    <t>SUB TOTAL 50</t>
  </si>
  <si>
    <t>SUB TOTAL 49</t>
  </si>
  <si>
    <t>SUB TOTAL 48</t>
  </si>
  <si>
    <t>SUB TOTAL 47</t>
  </si>
  <si>
    <t>SUB TOTAL 46</t>
  </si>
  <si>
    <t>SUB TOTAL 45</t>
  </si>
  <si>
    <t>SUB TOTAL 44</t>
  </si>
  <si>
    <t>SUB TOTAL 43</t>
  </si>
  <si>
    <t>SUB TOTAL 42</t>
  </si>
  <si>
    <t>SUB TOTAL 41</t>
  </si>
  <si>
    <t>SUB TOTAL 40</t>
  </si>
  <si>
    <t>SUB TOTAL 39</t>
  </si>
  <si>
    <t>SUB TOTAL 38</t>
  </si>
  <si>
    <t>SUB TOTAL 37</t>
  </si>
  <si>
    <t>SUB TOTAL 36</t>
  </si>
  <si>
    <t>SUB TOTAL 35</t>
  </si>
  <si>
    <t>SUB TOTAL 34</t>
  </si>
  <si>
    <t>SUB TOTAL 33</t>
  </si>
  <si>
    <t>SUB TOTAL 32</t>
  </si>
  <si>
    <t>SUB TOTAL 31</t>
  </si>
  <si>
    <t>SUB TOTAL 30</t>
  </si>
  <si>
    <t>SUB TOTAL 29</t>
  </si>
  <si>
    <t>SUB TOTAL 28</t>
  </si>
  <si>
    <t>SUB TOTAL 27</t>
  </si>
  <si>
    <t>SUB TOTAL 26</t>
  </si>
  <si>
    <t>SUB TOTAL 25</t>
  </si>
  <si>
    <t>SUB TOTAL 24</t>
  </si>
  <si>
    <t>SUB TOTAL 23</t>
  </si>
  <si>
    <t>SUB TOTAL 22</t>
  </si>
  <si>
    <t>SUB TOTAL 21</t>
  </si>
  <si>
    <t>SUB TOTAL 19</t>
  </si>
  <si>
    <t>SUB TOTAL 18</t>
  </si>
  <si>
    <t>SUB TOTAL 17</t>
  </si>
  <si>
    <t>SUB TOTAL 16</t>
  </si>
  <si>
    <t>SUB TOTAL 15</t>
  </si>
  <si>
    <t>SUB TOTAL 14</t>
  </si>
  <si>
    <t>SUB TOTAL 10</t>
  </si>
  <si>
    <t>SUB TOTAL 9</t>
  </si>
  <si>
    <t>SUB TOTAL 6</t>
  </si>
  <si>
    <t>SUB TOTAL 5</t>
  </si>
  <si>
    <t>SUB TOTAL 4</t>
  </si>
  <si>
    <t>SUB TOTAL2</t>
  </si>
  <si>
    <t>SUB TOTAL 1</t>
  </si>
  <si>
    <t>Estaca e trado d=20 c/concreto fck=15mpa,sem armação</t>
  </si>
  <si>
    <t>CONCRETO ARMADO PARA FUNDAÇÕES -BLOCO</t>
  </si>
  <si>
    <t>SERVIÇOS COMPLEMENTRARES</t>
  </si>
  <si>
    <t>Vergas  pre moldado concreto 15mpa 10x10cm</t>
  </si>
  <si>
    <t>quantitativos</t>
  </si>
  <si>
    <t>Preço Final de todos os serviços</t>
  </si>
  <si>
    <t>valores a aditar</t>
  </si>
  <si>
    <t>Quant.Exc. Final</t>
  </si>
  <si>
    <t>P. Total incl aditivo</t>
  </si>
  <si>
    <t>incr.</t>
  </si>
  <si>
    <t>decr.</t>
  </si>
  <si>
    <t>serv. Novo</t>
  </si>
  <si>
    <t>increm.</t>
  </si>
  <si>
    <t>decrés.</t>
  </si>
  <si>
    <t xml:space="preserve"> PREFEITURA MUNICIPAL DE PARIPUEIRA  - AL</t>
  </si>
  <si>
    <t>PLANILHA ORÇAMENTÁRIA</t>
  </si>
  <si>
    <t>BDI: 27,46%</t>
  </si>
  <si>
    <t>FONTE: LICITAÇÃO - SINAPI - JUNHO/2015 COM DESONERAÇÃO</t>
  </si>
  <si>
    <t>BDI: 27,70%</t>
  </si>
  <si>
    <t>MEDIDO</t>
  </si>
  <si>
    <t>Lançamento/aplicação manual de concreto em fundações</t>
  </si>
  <si>
    <t>5.07</t>
  </si>
  <si>
    <t>6.05</t>
  </si>
  <si>
    <t>7.07</t>
  </si>
  <si>
    <t>8.02</t>
  </si>
  <si>
    <t>8.04</t>
  </si>
  <si>
    <t>8.05</t>
  </si>
  <si>
    <t>8.06</t>
  </si>
  <si>
    <t>8.07</t>
  </si>
  <si>
    <t>9.05</t>
  </si>
  <si>
    <t>10.06</t>
  </si>
  <si>
    <t>11.05</t>
  </si>
  <si>
    <t>13.05</t>
  </si>
  <si>
    <t>Eletrocalha lisa tipo U 50x50mm com tampa, inclusive conexões</t>
  </si>
  <si>
    <t>Eletrocalha lisa tipo U 75x50mm com tampa, inclusive conexões</t>
  </si>
  <si>
    <t>Eletrocalha lisa tipo U 75x75mm com tampa, inclusive conexões</t>
  </si>
  <si>
    <t>Eletrocalha lisa tipo U 100x50mm com tampa, inclusive conexões</t>
  </si>
  <si>
    <t>Eletrocalha lisa tipo U 100x100mm com tampa, inclusive conexões</t>
  </si>
  <si>
    <t>Eletrocalha lisa tipo U 150x50mm com tampa, inclusive conexões</t>
  </si>
  <si>
    <t>Eletrocalha lisa tipo U 200x50mm com tampa, inclusive conexões</t>
  </si>
  <si>
    <t>Suporte vertical eletrocalha 70x81mm</t>
  </si>
  <si>
    <t>Tala plana perfurada 50mm</t>
  </si>
  <si>
    <t>Tala plana perfurada 75mm</t>
  </si>
  <si>
    <t>Tala plana perfurada 100mm</t>
  </si>
  <si>
    <t>Para-raios tipo franklin 350 mm, em latao cromado, duas descidas, paraprotecao de edificacoes contra descargas atmosfericas</t>
  </si>
  <si>
    <t>FONTE: SINAPI MAIO/2018</t>
  </si>
  <si>
    <t xml:space="preserve">Lançamento com uso de bomba, adensamento e acabamento de concreto em estruturas. </t>
  </si>
  <si>
    <t>CONCRETO ARMADO PARA VERGAS</t>
  </si>
  <si>
    <t>Forma plana para fundações, em compensado resinado 12mm, 05 usos</t>
  </si>
  <si>
    <t>Escavacao manual de valas em terra compacta, prof. de 0 m &lt; h &lt;= 1 m</t>
  </si>
  <si>
    <t>Escavacao mecanica de vala em material de 2a. categoria ate 2 m de profundidade com utilizacao de escavadeira hidraulica</t>
  </si>
  <si>
    <t>1.08</t>
  </si>
  <si>
    <t>1.09</t>
  </si>
  <si>
    <t>1.10</t>
  </si>
  <si>
    <t>9.1.0</t>
  </si>
  <si>
    <t>MURO DE CONTENÇÃO</t>
  </si>
  <si>
    <t>9.1.1</t>
  </si>
  <si>
    <t>9.1.2</t>
  </si>
  <si>
    <t>9.1.3</t>
  </si>
  <si>
    <t>9.1.4</t>
  </si>
  <si>
    <t>9.1.5</t>
  </si>
  <si>
    <t>9.1.6</t>
  </si>
  <si>
    <t>9.1.7</t>
  </si>
  <si>
    <t>SUB TOTAL 9.1</t>
  </si>
  <si>
    <t>Estaca escavada mecanicamente, sem fluido estabilizante, com 25 cm de diâmetro, até 9 m de comprimento, concreto lançado por caminhão betoneira (exclusive mobilização e desmobilização). af_02/2015</t>
  </si>
  <si>
    <t>Concreto simples  FCK  25MPA - sem lançamento, preparo mecânico em betoneira 400L</t>
  </si>
  <si>
    <t>Concreto fck=20mpa, virado em betoneira, sem lancamento</t>
  </si>
  <si>
    <t>Armação de pilar ou viga de uma estrutura convencional de concreto armado em uma edificação térrea ou sobrado utilizando aço ca-50 de 6,3 mm - montagem. af_12/2015</t>
  </si>
  <si>
    <t>Armação de pilar ou viga de uma estrutura convencional de concreto armado em uma edificação térrea ou sobrado utilizando aço ca-50 de 12,5 mm - montagem. af_12/2015</t>
  </si>
  <si>
    <t>9.2.0</t>
  </si>
  <si>
    <t>9.2.1</t>
  </si>
  <si>
    <t>9.2.2</t>
  </si>
  <si>
    <t>Concreto fck=25mpa, virado em betoneira, sem lancamento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</si>
  <si>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</si>
  <si>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</si>
  <si>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10,0 mm - montagem. af_12/2015</t>
  </si>
  <si>
    <t>Armação de pilar ou viga de uma estrutura convencional de concreto armado em uma edificação térrea ou sobrado utilizando aço ca-50 de 16,0 mm - montagem. af_12/2015</t>
  </si>
  <si>
    <t>Reaterro de vala com compactação manual</t>
  </si>
  <si>
    <t>FUNDAÇÃO SEGUNDA ETAPA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</si>
  <si>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</si>
  <si>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</si>
  <si>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</si>
  <si>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</si>
  <si>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</si>
  <si>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</si>
  <si>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</si>
  <si>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</si>
  <si>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</si>
  <si>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SUB TOTAL 9.2</t>
  </si>
  <si>
    <t>Calha/canaleta de concreto simples, tipo meia cana, d = 30 cm, para agua pluvial</t>
  </si>
  <si>
    <t>Assentamento de tubo de concreto para redes coletoras de águas pluviais, diâmetro de 300 mm, junta rígida, instalado em local com alto nível de interferências (não inclui fornecimento). af_12/2015</t>
  </si>
  <si>
    <t>Calha/canaleta de concreto simples, tipo meia cana, d= 40 cm, para agua pluvial</t>
  </si>
  <si>
    <t>Assentamento de tubo de concreto para redes coletoras de águas pluviais, diâmetro de 400 mm, junta rígida, instalado em local com alto nível de interferências (não inclui fornecimento). af_12/2015</t>
  </si>
  <si>
    <t>32.07</t>
  </si>
  <si>
    <t>32.08</t>
  </si>
  <si>
    <t>32.09</t>
  </si>
  <si>
    <t>32.10</t>
  </si>
  <si>
    <t xml:space="preserve">Caixa enterrada hidráulica retangular em alvenaria com tijolos cerâmicos maciços, dimensões internas: 0,8x0,8x0,6 m </t>
  </si>
  <si>
    <t>33.03</t>
  </si>
  <si>
    <t>Base metálica para mastro 1 ½ para spda - fornecimento e instalação. af_12/2017</t>
  </si>
  <si>
    <t xml:space="preserve">Mastro 1 ½ para spda - fornecimento e instalação. af_12/2017 </t>
  </si>
  <si>
    <t>Terminal aereo em aco galvanizado com base de fixacao h = 30cm</t>
  </si>
  <si>
    <t>Barra condutora chata de alumínio, 7/8´ x 1/8´ - inclusive acessórios de fixação</t>
  </si>
  <si>
    <t>Cabo de cobre nu 50mm2 - fornecimento e instalacao</t>
  </si>
  <si>
    <t>Cabo de cobre nu 16mm2 - fornecimento e instalacao</t>
  </si>
  <si>
    <t>Cabo de cobre nu 35mm2 - fornecimento e instalacao</t>
  </si>
  <si>
    <t>Haste copperweld 5/8 x 3,0m com conector</t>
  </si>
  <si>
    <t>Caixa de equalização p/aterramento 20x20x10cm de sobrepor p/11 terminais de pressão c/barramento</t>
  </si>
  <si>
    <t xml:space="preserve">Caixa de inspeção para aterramento, circular, em polietileno, diâmetrointerno = 0,3 m. </t>
  </si>
  <si>
    <t>Caixa inspeção em poliamida 150x110x70mm, bocal 1" (dn 32mm), ref: tel-541 (spda)</t>
  </si>
  <si>
    <t>Presilha de latão, l=20mm, para fixação de cabos de cobre, furo d=5mm, para cabos 16mm² a 25mm²</t>
  </si>
  <si>
    <t>Presilha de latão, l=20mm, para fixação de cabos de cobre, furo d=7mm, para cabos 35mm² a 50mm²</t>
  </si>
  <si>
    <t>Sinalizador noturno c/ 1 lâmpada pl 15w, inclusive lâmpada e relé fotoelétrico individual 5a/127v</t>
  </si>
  <si>
    <t>Solda exotérmica conexão cabo-cabo horizontal em t, bitola do cabo de 50-50mm² a 95-50mm²</t>
  </si>
  <si>
    <t>Solda exotérmica conexão cabo-superfície de aço, bitola do cabo de 16mm² a 35mm²</t>
  </si>
  <si>
    <t>Solda exotérmica conexão cabo-cabo horizontal em x sobreposto, bitola do cabo de 50-50mm² a 95-50mm²</t>
  </si>
  <si>
    <t>Solda exotérmica conexão cabo-haste na lateral, bitola do cabo de 25mm² a 70mm² para haste de 5/8 e 3/4</t>
  </si>
  <si>
    <t>52.13</t>
  </si>
  <si>
    <t>52.14</t>
  </si>
  <si>
    <t>52.15</t>
  </si>
  <si>
    <t>52.16</t>
  </si>
  <si>
    <t>52.17</t>
  </si>
  <si>
    <t>52.18</t>
  </si>
  <si>
    <t>52.19</t>
  </si>
  <si>
    <t>52.20</t>
  </si>
  <si>
    <t>52.21</t>
  </si>
  <si>
    <t>52.22</t>
  </si>
  <si>
    <t>52.23</t>
  </si>
  <si>
    <t>52.24</t>
  </si>
  <si>
    <t>52.25</t>
  </si>
  <si>
    <t>52.26</t>
  </si>
  <si>
    <t>52.27</t>
  </si>
  <si>
    <t>52.28</t>
  </si>
  <si>
    <t>52.29</t>
  </si>
  <si>
    <t>52.30</t>
  </si>
  <si>
    <t>52.31</t>
  </si>
  <si>
    <t>52.32</t>
  </si>
  <si>
    <t>52.33</t>
  </si>
  <si>
    <t>FECHAMENTO EXTERNO</t>
  </si>
  <si>
    <t>55.0</t>
  </si>
  <si>
    <t>Grade de ferro com barra quadrada de 1/2" na vertical, quatro barras de ferro chata de 1 1/2" x 3/16" na horizontal e montantes em perfil "u" dobrado de chapa udc simples de 75 x 38 x 2,65mm", mureta h=50cm, inclusive embasamento pintura da mureta e pilares, altura total=2,50m – fornecimento e instalação</t>
  </si>
  <si>
    <t>Muro de alvenaria com fundação, chapisco e  reboco 2 faces, alt. útil 1,80m com cerca de proteção em "v" com arame farpado - fornecimento e instalação</t>
  </si>
  <si>
    <t>Aplicação manual de pintura com tinta látex acrílica em paredes, duas demãos. af_06/2014</t>
  </si>
  <si>
    <t>55.02</t>
  </si>
  <si>
    <t>55.03</t>
  </si>
  <si>
    <t>56.00</t>
  </si>
  <si>
    <t>56.01</t>
  </si>
  <si>
    <t>OBRA: Proinfância - Tipo  1 na cidade de Paripueira-AL.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</si>
</sst>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#,##0.00;[Red]#,##0.00"/>
    <numFmt numFmtId="169" formatCode="&quot;R$&quot;\ #,##0.00"/>
    <numFmt numFmtId="170" formatCode="_(* #,##0.00_);_(* \(#,##0.00\);_(* \-??_);_(@_)"/>
    <numFmt numFmtId="171" formatCode="&quot;BDI&quot;\ 0.00\ &quot;%&quot;"/>
  </numFmts>
  <fonts count="35">
    <font>
      <sz val="11"/>
      <color rgb="FF00000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8"/>
      <name val="Arial"/>
      <family val="2"/>
    </font>
    <font>
      <b/>
      <i/>
      <sz val="1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000000"/>
      <name val="Calibri"/>
      <family val="2"/>
      <scheme val="minor"/>
    </font>
    <font>
      <sz val="12"/>
      <name val="Arial"/>
      <family val="2"/>
    </font>
    <font>
      <sz val="12"/>
      <name val="Arial1"/>
    </font>
    <font>
      <sz val="12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3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8"/>
      <name val="Times New Roman"/>
      <family val="1"/>
    </font>
    <font>
      <b/>
      <sz val="10"/>
      <color indexed="10"/>
      <name val="Times New Roman"/>
      <family val="1"/>
    </font>
    <font>
      <b/>
      <sz val="10"/>
      <name val="Times New Roman"/>
      <family val="1"/>
    </font>
    <font>
      <b/>
      <sz val="10"/>
      <color indexed="16"/>
      <name val="Times New Roman"/>
      <family val="1"/>
    </font>
    <font>
      <b/>
      <sz val="10"/>
      <color indexed="12"/>
      <name val="Times New Roman"/>
      <family val="1"/>
    </font>
    <font>
      <sz val="8"/>
      <color indexed="18"/>
      <name val="Arial"/>
      <family val="2"/>
    </font>
    <font>
      <b/>
      <sz val="13"/>
      <name val="Arial Black"/>
      <family val="2"/>
    </font>
    <font>
      <b/>
      <sz val="12"/>
      <color indexed="10"/>
      <name val="Arial"/>
      <family val="2"/>
    </font>
    <font>
      <b/>
      <sz val="12"/>
      <color theme="3"/>
      <name val="Arial"/>
      <family val="2"/>
    </font>
    <font>
      <b/>
      <sz val="12"/>
      <color indexed="16"/>
      <name val="Arial"/>
      <family val="2"/>
    </font>
    <font>
      <b/>
      <sz val="12"/>
      <color indexed="1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8">
    <xf numFmtId="0" fontId="0" fillId="0" borderId="0"/>
    <xf numFmtId="0" fontId="8" fillId="0" borderId="0" applyNumberFormat="0" applyBorder="0" applyProtection="0"/>
    <xf numFmtId="0" fontId="8" fillId="0" borderId="0" applyNumberFormat="0" applyBorder="0" applyProtection="0"/>
    <xf numFmtId="165" fontId="8" fillId="0" borderId="0" applyBorder="0" applyProtection="0"/>
    <xf numFmtId="165" fontId="8" fillId="0" borderId="0" applyBorder="0" applyProtection="0"/>
    <xf numFmtId="0" fontId="9" fillId="0" borderId="0" applyNumberFormat="0" applyBorder="0" applyProtection="0"/>
    <xf numFmtId="0" fontId="8" fillId="0" borderId="0" applyNumberFormat="0" applyBorder="0" applyProtection="0"/>
    <xf numFmtId="166" fontId="9" fillId="0" borderId="0" applyBorder="0" applyProtection="0"/>
    <xf numFmtId="0" fontId="10" fillId="0" borderId="0" applyNumberFormat="0" applyBorder="0" applyProtection="0">
      <alignment horizontal="center"/>
    </xf>
    <xf numFmtId="0" fontId="10" fillId="0" borderId="0" applyNumberFormat="0" applyBorder="0" applyProtection="0">
      <alignment horizontal="center" textRotation="90"/>
    </xf>
    <xf numFmtId="0" fontId="1" fillId="0" borderId="0"/>
    <xf numFmtId="9" fontId="1" fillId="0" borderId="0" applyFont="0" applyFill="0" applyBorder="0" applyAlignment="0" applyProtection="0"/>
    <xf numFmtId="0" fontId="11" fillId="0" borderId="0" applyNumberFormat="0" applyBorder="0" applyProtection="0"/>
    <xf numFmtId="167" fontId="11" fillId="0" borderId="0" applyBorder="0" applyProtection="0"/>
    <xf numFmtId="164" fontId="1" fillId="0" borderId="0" applyFont="0" applyFill="0" applyBorder="0" applyAlignment="0" applyProtection="0"/>
    <xf numFmtId="165" fontId="8" fillId="0" borderId="0" applyBorder="0" applyProtection="0"/>
    <xf numFmtId="164" fontId="4" fillId="0" borderId="0" applyFont="0" applyFill="0" applyBorder="0" applyAlignment="0" applyProtection="0"/>
    <xf numFmtId="0" fontId="24" fillId="0" borderId="0"/>
  </cellStyleXfs>
  <cellXfs count="311">
    <xf numFmtId="0" fontId="0" fillId="0" borderId="0" xfId="0"/>
    <xf numFmtId="0" fontId="1" fillId="0" borderId="0" xfId="10" applyFont="1" applyFill="1" applyAlignment="1">
      <alignment vertical="top"/>
    </xf>
    <xf numFmtId="0" fontId="1" fillId="0" borderId="0" xfId="10" applyFont="1" applyFill="1" applyAlignment="1">
      <alignment horizontal="center" vertical="top"/>
    </xf>
    <xf numFmtId="0" fontId="1" fillId="0" borderId="0" xfId="10" applyFont="1" applyFill="1" applyAlignment="1">
      <alignment horizontal="left" vertical="top"/>
    </xf>
    <xf numFmtId="0" fontId="1" fillId="3" borderId="0" xfId="10" applyFont="1" applyFill="1" applyAlignment="1">
      <alignment vertical="top"/>
    </xf>
    <xf numFmtId="0" fontId="1" fillId="0" borderId="0" xfId="10" applyFont="1" applyFill="1" applyAlignment="1">
      <alignment horizontal="right" vertical="top"/>
    </xf>
    <xf numFmtId="164" fontId="1" fillId="0" borderId="0" xfId="16" applyFont="1" applyFill="1" applyAlignment="1">
      <alignment horizontal="right" vertical="top"/>
    </xf>
    <xf numFmtId="0" fontId="3" fillId="0" borderId="0" xfId="10" applyFont="1" applyFill="1" applyAlignment="1">
      <alignment vertical="top"/>
    </xf>
    <xf numFmtId="0" fontId="1" fillId="0" borderId="0" xfId="10" applyFont="1" applyFill="1" applyAlignment="1">
      <alignment vertical="center"/>
    </xf>
    <xf numFmtId="49" fontId="3" fillId="2" borderId="3" xfId="10" applyNumberFormat="1" applyFont="1" applyFill="1" applyBorder="1" applyAlignment="1">
      <alignment horizontal="center" vertical="center" wrapText="1"/>
    </xf>
    <xf numFmtId="164" fontId="3" fillId="2" borderId="3" xfId="16" applyFont="1" applyFill="1" applyBorder="1" applyAlignment="1">
      <alignment horizontal="center" vertical="center" wrapText="1"/>
    </xf>
    <xf numFmtId="4" fontId="3" fillId="2" borderId="6" xfId="10" applyNumberFormat="1" applyFont="1" applyFill="1" applyBorder="1" applyAlignment="1">
      <alignment horizontal="center" vertical="center" wrapText="1"/>
    </xf>
    <xf numFmtId="164" fontId="3" fillId="2" borderId="1" xfId="16" applyFont="1" applyFill="1" applyBorder="1" applyAlignment="1">
      <alignment vertical="center"/>
    </xf>
    <xf numFmtId="0" fontId="3" fillId="2" borderId="1" xfId="10" applyFont="1" applyFill="1" applyBorder="1" applyAlignment="1">
      <alignment vertical="center"/>
    </xf>
    <xf numFmtId="4" fontId="3" fillId="2" borderId="4" xfId="10" applyNumberFormat="1" applyFont="1" applyFill="1" applyBorder="1" applyAlignment="1">
      <alignment vertical="center"/>
    </xf>
    <xf numFmtId="0" fontId="3" fillId="2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/>
    </xf>
    <xf numFmtId="164" fontId="16" fillId="0" borderId="1" xfId="16" applyFont="1" applyFill="1" applyBorder="1" applyAlignment="1">
      <alignment horizontal="center" vertical="center"/>
    </xf>
    <xf numFmtId="4" fontId="16" fillId="0" borderId="1" xfId="10" applyNumberFormat="1" applyFont="1" applyFill="1" applyBorder="1" applyAlignment="1">
      <alignment horizontal="center" vertical="center"/>
    </xf>
    <xf numFmtId="164" fontId="16" fillId="0" borderId="4" xfId="10" applyNumberFormat="1" applyFont="1" applyFill="1" applyBorder="1" applyAlignment="1">
      <alignment horizontal="center" vertical="center"/>
    </xf>
    <xf numFmtId="164" fontId="16" fillId="0" borderId="1" xfId="10" applyNumberFormat="1" applyFont="1" applyFill="1" applyBorder="1" applyAlignment="1">
      <alignment horizontal="right" vertical="center"/>
    </xf>
    <xf numFmtId="0" fontId="16" fillId="0" borderId="0" xfId="10" applyFont="1" applyFill="1" applyAlignment="1">
      <alignment vertical="top"/>
    </xf>
    <xf numFmtId="0" fontId="17" fillId="0" borderId="1" xfId="5" applyFont="1" applyFill="1" applyBorder="1" applyAlignment="1">
      <alignment horizontal="center" vertical="center" wrapText="1"/>
    </xf>
    <xf numFmtId="0" fontId="16" fillId="0" borderId="1" xfId="10" applyFont="1" applyFill="1" applyBorder="1" applyAlignment="1">
      <alignment vertical="center"/>
    </xf>
    <xf numFmtId="0" fontId="16" fillId="0" borderId="1" xfId="10" applyFont="1" applyFill="1" applyBorder="1" applyAlignment="1">
      <alignment horizontal="left" vertical="center" wrapText="1"/>
    </xf>
    <xf numFmtId="0" fontId="12" fillId="0" borderId="1" xfId="10" applyFont="1" applyFill="1" applyBorder="1" applyAlignment="1">
      <alignment vertical="center"/>
    </xf>
    <xf numFmtId="0" fontId="12" fillId="0" borderId="1" xfId="10" applyFont="1" applyFill="1" applyBorder="1" applyAlignment="1">
      <alignment horizontal="center" vertical="center" wrapText="1"/>
    </xf>
    <xf numFmtId="0" fontId="12" fillId="0" borderId="1" xfId="10" applyFont="1" applyFill="1" applyBorder="1" applyAlignment="1">
      <alignment vertical="center" wrapText="1"/>
    </xf>
    <xf numFmtId="164" fontId="16" fillId="0" borderId="1" xfId="16" applyFont="1" applyFill="1" applyBorder="1" applyAlignment="1">
      <alignment vertical="center" wrapText="1"/>
    </xf>
    <xf numFmtId="4" fontId="12" fillId="0" borderId="4" xfId="10" applyNumberFormat="1" applyFont="1" applyFill="1" applyBorder="1" applyAlignment="1">
      <alignment vertical="center" wrapText="1"/>
    </xf>
    <xf numFmtId="0" fontId="12" fillId="2" borderId="1" xfId="10" applyFont="1" applyFill="1" applyBorder="1" applyAlignment="1">
      <alignment horizontal="center" vertical="center"/>
    </xf>
    <xf numFmtId="0" fontId="12" fillId="2" borderId="1" xfId="10" applyFont="1" applyFill="1" applyBorder="1" applyAlignment="1">
      <alignment vertical="center"/>
    </xf>
    <xf numFmtId="164" fontId="12" fillId="2" borderId="1" xfId="16" applyFont="1" applyFill="1" applyBorder="1" applyAlignment="1">
      <alignment vertical="center"/>
    </xf>
    <xf numFmtId="4" fontId="12" fillId="2" borderId="4" xfId="10" applyNumberFormat="1" applyFont="1" applyFill="1" applyBorder="1" applyAlignment="1">
      <alignment vertical="center"/>
    </xf>
    <xf numFmtId="0" fontId="16" fillId="2" borderId="0" xfId="10" applyFont="1" applyFill="1" applyAlignment="1">
      <alignment vertical="top"/>
    </xf>
    <xf numFmtId="0" fontId="16" fillId="0" borderId="1" xfId="10" applyFont="1" applyFill="1" applyBorder="1" applyAlignment="1">
      <alignment horizontal="center" vertical="center" wrapText="1"/>
    </xf>
    <xf numFmtId="164" fontId="16" fillId="2" borderId="1" xfId="16" applyFont="1" applyFill="1" applyBorder="1" applyAlignment="1">
      <alignment vertical="center"/>
    </xf>
    <xf numFmtId="164" fontId="16" fillId="0" borderId="1" xfId="16" applyFont="1" applyFill="1" applyBorder="1" applyAlignment="1">
      <alignment vertical="center"/>
    </xf>
    <xf numFmtId="4" fontId="16" fillId="0" borderId="4" xfId="10" applyNumberFormat="1" applyFont="1" applyFill="1" applyBorder="1" applyAlignment="1">
      <alignment vertical="center"/>
    </xf>
    <xf numFmtId="4" fontId="16" fillId="0" borderId="1" xfId="10" applyNumberFormat="1" applyFont="1" applyFill="1" applyBorder="1" applyAlignment="1">
      <alignment vertical="center"/>
    </xf>
    <xf numFmtId="4" fontId="16" fillId="0" borderId="1" xfId="10" applyNumberFormat="1" applyFont="1" applyFill="1" applyBorder="1" applyAlignment="1">
      <alignment horizontal="right" vertical="center" wrapText="1"/>
    </xf>
    <xf numFmtId="0" fontId="12" fillId="0" borderId="1" xfId="10" applyFont="1" applyFill="1" applyBorder="1" applyAlignment="1">
      <alignment horizontal="left" vertical="center" wrapText="1"/>
    </xf>
    <xf numFmtId="164" fontId="16" fillId="0" borderId="1" xfId="16" applyFont="1" applyFill="1" applyBorder="1" applyAlignment="1">
      <alignment horizontal="right" vertical="center" wrapText="1"/>
    </xf>
    <xf numFmtId="0" fontId="16" fillId="0" borderId="4" xfId="10" applyFont="1" applyFill="1" applyBorder="1" applyAlignment="1">
      <alignment vertical="center" wrapText="1"/>
    </xf>
    <xf numFmtId="0" fontId="16" fillId="0" borderId="1" xfId="10" applyFont="1" applyFill="1" applyBorder="1" applyAlignment="1">
      <alignment vertical="center" wrapText="1"/>
    </xf>
    <xf numFmtId="0" fontId="16" fillId="3" borderId="1" xfId="10" applyFont="1" applyFill="1" applyBorder="1" applyAlignment="1">
      <alignment horizontal="center" vertical="center" wrapText="1"/>
    </xf>
    <xf numFmtId="164" fontId="16" fillId="3" borderId="1" xfId="16" applyFont="1" applyFill="1" applyBorder="1" applyAlignment="1">
      <alignment horizontal="right" vertical="center" wrapText="1"/>
    </xf>
    <xf numFmtId="0" fontId="16" fillId="3" borderId="1" xfId="10" applyFont="1" applyFill="1" applyBorder="1" applyAlignment="1">
      <alignment horizontal="center" vertical="center"/>
    </xf>
    <xf numFmtId="0" fontId="12" fillId="3" borderId="1" xfId="10" applyFont="1" applyFill="1" applyBorder="1" applyAlignment="1">
      <alignment horizontal="center" vertical="center" wrapText="1"/>
    </xf>
    <xf numFmtId="0" fontId="17" fillId="0" borderId="1" xfId="4" applyNumberFormat="1" applyFont="1" applyFill="1" applyBorder="1" applyAlignment="1">
      <alignment horizontal="left" vertical="center" wrapText="1"/>
    </xf>
    <xf numFmtId="0" fontId="17" fillId="0" borderId="1" xfId="4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12" fillId="3" borderId="1" xfId="10" applyFont="1" applyFill="1" applyBorder="1" applyAlignment="1">
      <alignment horizontal="center" vertical="center"/>
    </xf>
    <xf numFmtId="0" fontId="12" fillId="3" borderId="1" xfId="10" applyFont="1" applyFill="1" applyBorder="1" applyAlignment="1">
      <alignment vertical="center"/>
    </xf>
    <xf numFmtId="0" fontId="16" fillId="3" borderId="1" xfId="10" applyFont="1" applyFill="1" applyBorder="1" applyAlignment="1">
      <alignment vertical="center"/>
    </xf>
    <xf numFmtId="164" fontId="16" fillId="3" borderId="1" xfId="16" applyFont="1" applyFill="1" applyBorder="1" applyAlignment="1">
      <alignment vertical="center"/>
    </xf>
    <xf numFmtId="0" fontId="16" fillId="3" borderId="1" xfId="10" applyFont="1" applyFill="1" applyBorder="1" applyAlignment="1">
      <alignment vertical="center" wrapText="1"/>
    </xf>
    <xf numFmtId="164" fontId="16" fillId="3" borderId="1" xfId="16" applyFont="1" applyFill="1" applyBorder="1" applyAlignment="1">
      <alignment horizontal="center" vertical="center"/>
    </xf>
    <xf numFmtId="4" fontId="16" fillId="3" borderId="1" xfId="10" applyNumberFormat="1" applyFont="1" applyFill="1" applyBorder="1" applyAlignment="1">
      <alignment vertical="center"/>
    </xf>
    <xf numFmtId="4" fontId="16" fillId="3" borderId="4" xfId="10" applyNumberFormat="1" applyFont="1" applyFill="1" applyBorder="1" applyAlignment="1">
      <alignment vertical="center"/>
    </xf>
    <xf numFmtId="0" fontId="12" fillId="3" borderId="1" xfId="10" applyFont="1" applyFill="1" applyBorder="1" applyAlignment="1">
      <alignment vertical="center" wrapText="1"/>
    </xf>
    <xf numFmtId="164" fontId="16" fillId="3" borderId="1" xfId="16" applyFont="1" applyFill="1" applyBorder="1" applyAlignment="1">
      <alignment vertical="center" wrapText="1"/>
    </xf>
    <xf numFmtId="164" fontId="16" fillId="3" borderId="1" xfId="16" applyFont="1" applyFill="1" applyBorder="1" applyAlignment="1">
      <alignment horizontal="right" vertical="center"/>
    </xf>
    <xf numFmtId="0" fontId="16" fillId="3" borderId="1" xfId="10" applyFont="1" applyFill="1" applyBorder="1" applyAlignment="1">
      <alignment horizontal="left" vertical="center"/>
    </xf>
    <xf numFmtId="0" fontId="12" fillId="0" borderId="1" xfId="10" applyFont="1" applyFill="1" applyBorder="1" applyAlignment="1">
      <alignment horizontal="right" vertical="center" wrapText="1"/>
    </xf>
    <xf numFmtId="4" fontId="12" fillId="3" borderId="4" xfId="10" applyNumberFormat="1" applyFont="1" applyFill="1" applyBorder="1" applyAlignment="1">
      <alignment vertical="center"/>
    </xf>
    <xf numFmtId="4" fontId="12" fillId="3" borderId="1" xfId="10" applyNumberFormat="1" applyFont="1" applyFill="1" applyBorder="1" applyAlignment="1">
      <alignment vertical="center"/>
    </xf>
    <xf numFmtId="0" fontId="16" fillId="3" borderId="1" xfId="10" applyFont="1" applyFill="1" applyBorder="1" applyAlignment="1">
      <alignment horizontal="left" vertical="center" wrapText="1"/>
    </xf>
    <xf numFmtId="164" fontId="16" fillId="3" borderId="1" xfId="16" applyFont="1" applyFill="1" applyBorder="1" applyAlignment="1">
      <alignment horizontal="center" vertical="center" wrapText="1"/>
    </xf>
    <xf numFmtId="164" fontId="16" fillId="3" borderId="1" xfId="14" applyFont="1" applyFill="1" applyBorder="1" applyAlignment="1">
      <alignment horizontal="center" vertical="center" wrapText="1"/>
    </xf>
    <xf numFmtId="164" fontId="16" fillId="0" borderId="1" xfId="14" applyFont="1" applyFill="1" applyBorder="1" applyAlignment="1">
      <alignment horizontal="center" vertical="center" wrapText="1"/>
    </xf>
    <xf numFmtId="4" fontId="16" fillId="0" borderId="1" xfId="10" applyNumberFormat="1" applyFont="1" applyFill="1" applyBorder="1" applyAlignment="1">
      <alignment vertical="center" wrapText="1"/>
    </xf>
    <xf numFmtId="0" fontId="16" fillId="3" borderId="0" xfId="10" applyFont="1" applyFill="1" applyAlignment="1">
      <alignment vertical="top"/>
    </xf>
    <xf numFmtId="0" fontId="12" fillId="2" borderId="1" xfId="10" applyFont="1" applyFill="1" applyBorder="1" applyAlignment="1">
      <alignment horizontal="center" vertical="center" wrapText="1"/>
    </xf>
    <xf numFmtId="0" fontId="16" fillId="2" borderId="1" xfId="10" applyFont="1" applyFill="1" applyBorder="1" applyAlignment="1">
      <alignment horizontal="center" vertical="center" wrapText="1"/>
    </xf>
    <xf numFmtId="0" fontId="12" fillId="2" borderId="1" xfId="10" applyFont="1" applyFill="1" applyBorder="1" applyAlignment="1">
      <alignment horizontal="left" vertical="center" wrapText="1"/>
    </xf>
    <xf numFmtId="164" fontId="12" fillId="0" borderId="4" xfId="10" applyNumberFormat="1" applyFont="1" applyFill="1" applyBorder="1" applyAlignment="1">
      <alignment horizontal="center" vertical="center"/>
    </xf>
    <xf numFmtId="164" fontId="12" fillId="0" borderId="4" xfId="10" applyNumberFormat="1" applyFont="1" applyFill="1" applyBorder="1" applyAlignment="1">
      <alignment vertical="center"/>
    </xf>
    <xf numFmtId="164" fontId="16" fillId="2" borderId="1" xfId="16" applyFont="1" applyFill="1" applyBorder="1" applyAlignment="1">
      <alignment horizontal="right" vertical="center" wrapText="1"/>
    </xf>
    <xf numFmtId="4" fontId="16" fillId="2" borderId="4" xfId="10" applyNumberFormat="1" applyFont="1" applyFill="1" applyBorder="1" applyAlignment="1">
      <alignment vertical="center"/>
    </xf>
    <xf numFmtId="4" fontId="12" fillId="0" borderId="1" xfId="10" applyNumberFormat="1" applyFont="1" applyFill="1" applyBorder="1" applyAlignment="1">
      <alignment horizontal="center" vertical="center"/>
    </xf>
    <xf numFmtId="0" fontId="12" fillId="0" borderId="0" xfId="10" applyFont="1" applyFill="1" applyAlignment="1">
      <alignment vertical="top"/>
    </xf>
    <xf numFmtId="0" fontId="12" fillId="2" borderId="1" xfId="10" applyFont="1" applyFill="1" applyBorder="1" applyAlignment="1">
      <alignment vertical="center" wrapText="1"/>
    </xf>
    <xf numFmtId="0" fontId="16" fillId="2" borderId="1" xfId="10" applyFont="1" applyFill="1" applyBorder="1" applyAlignment="1">
      <alignment horizontal="center" vertical="center"/>
    </xf>
    <xf numFmtId="4" fontId="16" fillId="2" borderId="1" xfId="10" applyNumberFormat="1" applyFont="1" applyFill="1" applyBorder="1" applyAlignment="1">
      <alignment horizontal="center" vertical="center"/>
    </xf>
    <xf numFmtId="164" fontId="16" fillId="2" borderId="4" xfId="10" applyNumberFormat="1" applyFont="1" applyFill="1" applyBorder="1" applyAlignment="1">
      <alignment horizontal="center" vertical="center"/>
    </xf>
    <xf numFmtId="164" fontId="16" fillId="2" borderId="1" xfId="16" applyFont="1" applyFill="1" applyBorder="1" applyAlignment="1">
      <alignment horizontal="center" vertical="center"/>
    </xf>
    <xf numFmtId="164" fontId="12" fillId="2" borderId="4" xfId="10" applyNumberFormat="1" applyFont="1" applyFill="1" applyBorder="1" applyAlignment="1">
      <alignment horizontal="center" vertical="center"/>
    </xf>
    <xf numFmtId="164" fontId="16" fillId="2" borderId="1" xfId="14" applyFont="1" applyFill="1" applyBorder="1" applyAlignment="1">
      <alignment vertical="center" wrapText="1"/>
    </xf>
    <xf numFmtId="164" fontId="16" fillId="2" borderId="1" xfId="16" applyFont="1" applyFill="1" applyBorder="1" applyAlignment="1">
      <alignment vertical="center" wrapText="1"/>
    </xf>
    <xf numFmtId="164" fontId="16" fillId="2" borderId="1" xfId="16" applyFont="1" applyFill="1" applyBorder="1" applyAlignment="1">
      <alignment horizontal="center" vertical="center" wrapText="1"/>
    </xf>
    <xf numFmtId="4" fontId="16" fillId="0" borderId="1" xfId="10" applyNumberFormat="1" applyFont="1" applyFill="1" applyBorder="1" applyAlignment="1">
      <alignment horizontal="center" vertical="center" wrapText="1"/>
    </xf>
    <xf numFmtId="164" fontId="16" fillId="0" borderId="1" xfId="10" applyNumberFormat="1" applyFont="1" applyFill="1" applyBorder="1" applyAlignment="1">
      <alignment horizontal="center" vertical="center"/>
    </xf>
    <xf numFmtId="0" fontId="12" fillId="4" borderId="1" xfId="10" applyFont="1" applyFill="1" applyBorder="1" applyAlignment="1">
      <alignment horizontal="left" vertical="center" wrapText="1"/>
    </xf>
    <xf numFmtId="0" fontId="16" fillId="4" borderId="1" xfId="10" applyFont="1" applyFill="1" applyBorder="1" applyAlignment="1">
      <alignment horizontal="center" vertical="center" wrapText="1"/>
    </xf>
    <xf numFmtId="164" fontId="16" fillId="4" borderId="1" xfId="16" applyFont="1" applyFill="1" applyBorder="1" applyAlignment="1">
      <alignment vertical="center" wrapText="1"/>
    </xf>
    <xf numFmtId="164" fontId="12" fillId="4" borderId="4" xfId="10" applyNumberFormat="1" applyFont="1" applyFill="1" applyBorder="1" applyAlignment="1">
      <alignment horizontal="center" vertical="center"/>
    </xf>
    <xf numFmtId="0" fontId="12" fillId="4" borderId="1" xfId="10" applyFont="1" applyFill="1" applyBorder="1" applyAlignment="1">
      <alignment horizontal="center" vertical="center"/>
    </xf>
    <xf numFmtId="164" fontId="12" fillId="2" borderId="4" xfId="10" applyNumberFormat="1" applyFont="1" applyFill="1" applyBorder="1" applyAlignment="1">
      <alignment vertical="center"/>
    </xf>
    <xf numFmtId="4" fontId="16" fillId="2" borderId="1" xfId="10" applyNumberFormat="1" applyFont="1" applyFill="1" applyBorder="1" applyAlignment="1">
      <alignment horizontal="right" vertical="center" wrapText="1"/>
    </xf>
    <xf numFmtId="4" fontId="12" fillId="2" borderId="1" xfId="10" applyNumberFormat="1" applyFont="1" applyFill="1" applyBorder="1" applyAlignment="1">
      <alignment horizontal="right" vertical="center" wrapText="1"/>
    </xf>
    <xf numFmtId="4" fontId="12" fillId="3" borderId="1" xfId="10" applyNumberFormat="1" applyFont="1" applyFill="1" applyBorder="1" applyAlignment="1">
      <alignment horizontal="right" vertical="center" wrapText="1"/>
    </xf>
    <xf numFmtId="164" fontId="12" fillId="3" borderId="4" xfId="10" applyNumberFormat="1" applyFont="1" applyFill="1" applyBorder="1" applyAlignment="1">
      <alignment horizontal="center" vertical="center"/>
    </xf>
    <xf numFmtId="0" fontId="12" fillId="3" borderId="0" xfId="10" applyFont="1" applyFill="1" applyAlignment="1">
      <alignment vertical="top"/>
    </xf>
    <xf numFmtId="4" fontId="16" fillId="3" borderId="1" xfId="10" applyNumberFormat="1" applyFont="1" applyFill="1" applyBorder="1" applyAlignment="1">
      <alignment horizontal="right" vertical="center" wrapText="1"/>
    </xf>
    <xf numFmtId="4" fontId="16" fillId="3" borderId="1" xfId="10" applyNumberFormat="1" applyFont="1" applyFill="1" applyBorder="1" applyAlignment="1">
      <alignment horizontal="center" vertical="center"/>
    </xf>
    <xf numFmtId="0" fontId="12" fillId="3" borderId="1" xfId="10" applyFont="1" applyFill="1" applyBorder="1" applyAlignment="1">
      <alignment horizontal="right" vertical="center" wrapText="1"/>
    </xf>
    <xf numFmtId="164" fontId="16" fillId="3" borderId="4" xfId="10" applyNumberFormat="1" applyFont="1" applyFill="1" applyBorder="1" applyAlignment="1">
      <alignment horizontal="center" vertical="center"/>
    </xf>
    <xf numFmtId="0" fontId="16" fillId="4" borderId="1" xfId="10" applyFont="1" applyFill="1" applyBorder="1" applyAlignment="1">
      <alignment horizontal="center" vertical="center"/>
    </xf>
    <xf numFmtId="164" fontId="16" fillId="4" borderId="1" xfId="16" applyFont="1" applyFill="1" applyBorder="1" applyAlignment="1">
      <alignment horizontal="right" vertical="center" wrapText="1"/>
    </xf>
    <xf numFmtId="164" fontId="16" fillId="4" borderId="4" xfId="10" applyNumberFormat="1" applyFont="1" applyFill="1" applyBorder="1" applyAlignment="1">
      <alignment horizontal="center" vertical="center"/>
    </xf>
    <xf numFmtId="164" fontId="12" fillId="3" borderId="4" xfId="10" applyNumberFormat="1" applyFont="1" applyFill="1" applyBorder="1" applyAlignment="1">
      <alignment vertical="center"/>
    </xf>
    <xf numFmtId="0" fontId="1" fillId="2" borderId="1" xfId="10" applyFont="1" applyFill="1" applyBorder="1" applyAlignment="1">
      <alignment horizontal="center" vertical="center"/>
    </xf>
    <xf numFmtId="164" fontId="12" fillId="3" borderId="1" xfId="16" applyFont="1" applyFill="1" applyBorder="1" applyAlignment="1">
      <alignment horizontal="center" vertical="center"/>
    </xf>
    <xf numFmtId="0" fontId="16" fillId="3" borderId="2" xfId="10" applyFont="1" applyFill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left" vertical="center" wrapText="1"/>
    </xf>
    <xf numFmtId="164" fontId="16" fillId="3" borderId="2" xfId="16" applyFont="1" applyFill="1" applyBorder="1" applyAlignment="1">
      <alignment horizontal="center" vertical="center" wrapText="1"/>
    </xf>
    <xf numFmtId="4" fontId="16" fillId="0" borderId="2" xfId="10" applyNumberFormat="1" applyFont="1" applyFill="1" applyBorder="1" applyAlignment="1">
      <alignment horizontal="center" vertical="center"/>
    </xf>
    <xf numFmtId="0" fontId="12" fillId="4" borderId="1" xfId="10" applyFont="1" applyFill="1" applyBorder="1" applyAlignment="1">
      <alignment vertical="center"/>
    </xf>
    <xf numFmtId="164" fontId="16" fillId="4" borderId="1" xfId="16" applyFont="1" applyFill="1" applyBorder="1" applyAlignment="1">
      <alignment horizontal="center" vertical="center"/>
    </xf>
    <xf numFmtId="4" fontId="16" fillId="4" borderId="1" xfId="10" applyNumberFormat="1" applyFont="1" applyFill="1" applyBorder="1" applyAlignment="1">
      <alignment horizontal="center" vertical="center"/>
    </xf>
    <xf numFmtId="164" fontId="16" fillId="4" borderId="1" xfId="16" applyFont="1" applyFill="1" applyBorder="1" applyAlignment="1">
      <alignment horizontal="right" vertical="center"/>
    </xf>
    <xf numFmtId="164" fontId="16" fillId="4" borderId="1" xfId="16" applyFont="1" applyFill="1" applyBorder="1" applyAlignment="1">
      <alignment horizontal="center" vertical="center" wrapText="1"/>
    </xf>
    <xf numFmtId="0" fontId="12" fillId="4" borderId="1" xfId="10" applyFont="1" applyFill="1" applyBorder="1" applyAlignment="1">
      <alignment vertical="center" wrapText="1"/>
    </xf>
    <xf numFmtId="164" fontId="16" fillId="4" borderId="1" xfId="14" applyFont="1" applyFill="1" applyBorder="1" applyAlignment="1">
      <alignment horizontal="center" vertical="center" wrapText="1"/>
    </xf>
    <xf numFmtId="0" fontId="12" fillId="4" borderId="1" xfId="10" applyFont="1" applyFill="1" applyBorder="1" applyAlignment="1">
      <alignment horizontal="center" vertical="center" wrapText="1"/>
    </xf>
    <xf numFmtId="164" fontId="12" fillId="4" borderId="1" xfId="16" applyFont="1" applyFill="1" applyBorder="1" applyAlignment="1">
      <alignment horizontal="center" vertical="center" wrapText="1"/>
    </xf>
    <xf numFmtId="4" fontId="12" fillId="4" borderId="1" xfId="10" applyNumberFormat="1" applyFont="1" applyFill="1" applyBorder="1" applyAlignment="1">
      <alignment horizontal="center" vertical="center"/>
    </xf>
    <xf numFmtId="164" fontId="16" fillId="3" borderId="1" xfId="10" applyNumberFormat="1" applyFont="1" applyFill="1" applyBorder="1" applyAlignment="1">
      <alignment horizontal="center" vertical="center"/>
    </xf>
    <xf numFmtId="164" fontId="19" fillId="0" borderId="4" xfId="10" applyNumberFormat="1" applyFont="1" applyFill="1" applyBorder="1" applyAlignment="1">
      <alignment horizontal="center" vertical="center"/>
    </xf>
    <xf numFmtId="0" fontId="16" fillId="4" borderId="1" xfId="10" applyFont="1" applyFill="1" applyBorder="1" applyAlignment="1">
      <alignment vertical="center"/>
    </xf>
    <xf numFmtId="164" fontId="16" fillId="4" borderId="1" xfId="16" applyFont="1" applyFill="1" applyBorder="1" applyAlignment="1">
      <alignment vertical="center"/>
    </xf>
    <xf numFmtId="4" fontId="16" fillId="4" borderId="4" xfId="10" applyNumberFormat="1" applyFont="1" applyFill="1" applyBorder="1" applyAlignment="1">
      <alignment vertical="center"/>
    </xf>
    <xf numFmtId="0" fontId="3" fillId="3" borderId="0" xfId="10" applyFont="1" applyFill="1" applyAlignment="1">
      <alignment vertical="top"/>
    </xf>
    <xf numFmtId="0" fontId="1" fillId="3" borderId="0" xfId="10" applyFont="1" applyFill="1" applyAlignment="1">
      <alignment vertical="center"/>
    </xf>
    <xf numFmtId="3" fontId="16" fillId="3" borderId="1" xfId="10" applyNumberFormat="1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vertical="center"/>
    </xf>
    <xf numFmtId="164" fontId="3" fillId="3" borderId="0" xfId="16" applyFont="1" applyFill="1" applyBorder="1" applyAlignment="1">
      <alignment horizontal="right" vertical="center"/>
    </xf>
    <xf numFmtId="4" fontId="3" fillId="3" borderId="0" xfId="10" applyNumberFormat="1" applyFont="1" applyFill="1" applyBorder="1" applyAlignment="1">
      <alignment horizontal="right" vertical="center"/>
    </xf>
    <xf numFmtId="0" fontId="1" fillId="3" borderId="0" xfId="10" applyFont="1" applyFill="1" applyBorder="1" applyAlignment="1">
      <alignment vertical="top"/>
    </xf>
    <xf numFmtId="0" fontId="1" fillId="3" borderId="0" xfId="10" applyFill="1" applyBorder="1" applyAlignment="1">
      <alignment vertical="center"/>
    </xf>
    <xf numFmtId="0" fontId="1" fillId="3" borderId="0" xfId="10" applyFill="1" applyBorder="1" applyAlignment="1">
      <alignment vertical="top"/>
    </xf>
    <xf numFmtId="164" fontId="1" fillId="3" borderId="0" xfId="16" applyFont="1" applyFill="1" applyBorder="1" applyAlignment="1">
      <alignment horizontal="right" vertical="center" wrapText="1"/>
    </xf>
    <xf numFmtId="0" fontId="1" fillId="3" borderId="0" xfId="10" applyFont="1" applyFill="1" applyBorder="1" applyAlignment="1">
      <alignment horizontal="center" vertical="center"/>
    </xf>
    <xf numFmtId="0" fontId="1" fillId="3" borderId="0" xfId="10" applyFont="1" applyFill="1" applyBorder="1" applyAlignment="1">
      <alignment vertical="center"/>
    </xf>
    <xf numFmtId="164" fontId="1" fillId="3" borderId="0" xfId="16" applyFont="1" applyFill="1" applyBorder="1" applyAlignment="1">
      <alignment vertical="center"/>
    </xf>
    <xf numFmtId="0" fontId="1" fillId="3" borderId="0" xfId="10" applyFont="1" applyFill="1" applyBorder="1" applyAlignment="1">
      <alignment vertical="center" wrapText="1"/>
    </xf>
    <xf numFmtId="164" fontId="1" fillId="3" borderId="0" xfId="16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vertical="center" wrapText="1"/>
    </xf>
    <xf numFmtId="164" fontId="1" fillId="3" borderId="0" xfId="16" applyFont="1" applyFill="1" applyBorder="1" applyAlignment="1">
      <alignment vertical="center" wrapText="1"/>
    </xf>
    <xf numFmtId="4" fontId="3" fillId="3" borderId="0" xfId="10" applyNumberFormat="1" applyFont="1" applyFill="1" applyBorder="1" applyAlignment="1">
      <alignment vertical="center" wrapText="1"/>
    </xf>
    <xf numFmtId="164" fontId="1" fillId="3" borderId="0" xfId="16" applyFont="1" applyFill="1" applyBorder="1" applyAlignment="1">
      <alignment horizontal="right" vertical="center"/>
    </xf>
    <xf numFmtId="0" fontId="1" fillId="3" borderId="0" xfId="10" applyFont="1" applyFill="1" applyBorder="1" applyAlignment="1">
      <alignment horizontal="left" vertical="center"/>
    </xf>
    <xf numFmtId="0" fontId="1" fillId="3" borderId="0" xfId="10" applyFont="1" applyFill="1" applyBorder="1" applyAlignment="1">
      <alignment horizontal="center" vertical="center" wrapText="1"/>
    </xf>
    <xf numFmtId="49" fontId="1" fillId="3" borderId="0" xfId="10" applyNumberFormat="1" applyFont="1" applyFill="1" applyBorder="1" applyAlignment="1">
      <alignment horizontal="center" vertical="center"/>
    </xf>
    <xf numFmtId="4" fontId="3" fillId="3" borderId="0" xfId="10" applyNumberFormat="1" applyFont="1" applyFill="1" applyBorder="1" applyAlignment="1">
      <alignment vertical="center"/>
    </xf>
    <xf numFmtId="0" fontId="1" fillId="3" borderId="0" xfId="10" applyFont="1" applyFill="1" applyBorder="1" applyAlignment="1">
      <alignment horizontal="left" vertical="center" wrapText="1"/>
    </xf>
    <xf numFmtId="164" fontId="1" fillId="3" borderId="0" xfId="10" applyNumberFormat="1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horizontal="center" vertical="center" wrapText="1"/>
    </xf>
    <xf numFmtId="164" fontId="1" fillId="3" borderId="0" xfId="16" applyFont="1" applyFill="1" applyBorder="1" applyAlignment="1">
      <alignment horizontal="center" vertical="center" wrapText="1"/>
    </xf>
    <xf numFmtId="4" fontId="1" fillId="3" borderId="0" xfId="10" applyNumberFormat="1" applyFont="1" applyFill="1" applyBorder="1" applyAlignment="1">
      <alignment vertical="center"/>
    </xf>
    <xf numFmtId="164" fontId="1" fillId="3" borderId="0" xfId="14" applyFont="1" applyFill="1" applyBorder="1" applyAlignment="1">
      <alignment horizontal="center" vertical="center" wrapText="1"/>
    </xf>
    <xf numFmtId="0" fontId="13" fillId="3" borderId="0" xfId="10" applyFont="1" applyFill="1" applyBorder="1" applyAlignment="1">
      <alignment horizontal="left" vertical="top"/>
    </xf>
    <xf numFmtId="0" fontId="13" fillId="3" borderId="0" xfId="10" applyFont="1" applyFill="1" applyBorder="1" applyAlignment="1">
      <alignment horizontal="center" vertical="top" wrapText="1"/>
    </xf>
    <xf numFmtId="0" fontId="14" fillId="3" borderId="0" xfId="10" applyFont="1" applyFill="1" applyBorder="1" applyAlignment="1">
      <alignment vertical="top"/>
    </xf>
    <xf numFmtId="0" fontId="14" fillId="3" borderId="0" xfId="10" applyFont="1" applyFill="1" applyBorder="1" applyAlignment="1">
      <alignment horizontal="center" vertical="top" wrapText="1"/>
    </xf>
    <xf numFmtId="164" fontId="14" fillId="3" borderId="0" xfId="16" applyFont="1" applyFill="1" applyBorder="1" applyAlignment="1">
      <alignment horizontal="right" vertical="top" wrapText="1"/>
    </xf>
    <xf numFmtId="0" fontId="14" fillId="3" borderId="0" xfId="10" applyFont="1" applyFill="1" applyBorder="1" applyAlignment="1">
      <alignment horizontal="right" vertical="top" wrapText="1"/>
    </xf>
    <xf numFmtId="0" fontId="13" fillId="3" borderId="0" xfId="10" applyFont="1" applyFill="1" applyBorder="1" applyAlignment="1">
      <alignment horizontal="center" vertical="top"/>
    </xf>
    <xf numFmtId="0" fontId="14" fillId="3" borderId="0" xfId="10" applyFont="1" applyFill="1" applyBorder="1" applyAlignment="1">
      <alignment horizontal="left" vertical="top" wrapText="1"/>
    </xf>
    <xf numFmtId="0" fontId="14" fillId="3" borderId="0" xfId="10" applyFont="1" applyFill="1" applyBorder="1" applyAlignment="1">
      <alignment horizontal="right" vertical="top"/>
    </xf>
    <xf numFmtId="168" fontId="15" fillId="3" borderId="0" xfId="0" applyNumberFormat="1" applyFont="1" applyFill="1" applyBorder="1" applyAlignment="1">
      <alignment horizontal="right" vertical="center"/>
    </xf>
    <xf numFmtId="49" fontId="3" fillId="3" borderId="0" xfId="10" applyNumberFormat="1" applyFont="1" applyFill="1" applyBorder="1" applyAlignment="1">
      <alignment horizontal="center" vertical="center" wrapText="1"/>
    </xf>
    <xf numFmtId="164" fontId="3" fillId="3" borderId="0" xfId="16" applyFont="1" applyFill="1" applyBorder="1" applyAlignment="1">
      <alignment horizontal="center" vertical="center" wrapText="1"/>
    </xf>
    <xf numFmtId="4" fontId="3" fillId="3" borderId="0" xfId="10" applyNumberFormat="1" applyFont="1" applyFill="1" applyBorder="1" applyAlignment="1">
      <alignment horizontal="center" vertical="center" wrapText="1"/>
    </xf>
    <xf numFmtId="49" fontId="3" fillId="3" borderId="0" xfId="10" applyNumberFormat="1" applyFont="1" applyFill="1" applyBorder="1" applyAlignment="1">
      <alignment horizontal="center" vertical="center"/>
    </xf>
    <xf numFmtId="164" fontId="3" fillId="3" borderId="0" xfId="14" applyFont="1" applyFill="1" applyBorder="1" applyAlignment="1">
      <alignment horizontal="right" vertical="center"/>
    </xf>
    <xf numFmtId="164" fontId="3" fillId="3" borderId="0" xfId="16" applyFont="1" applyFill="1" applyBorder="1" applyAlignment="1">
      <alignment horizontal="right" vertical="top"/>
    </xf>
    <xf numFmtId="0" fontId="1" fillId="3" borderId="0" xfId="10" applyFont="1" applyFill="1" applyBorder="1" applyAlignment="1">
      <alignment horizontal="justify" vertical="center"/>
    </xf>
    <xf numFmtId="164" fontId="1" fillId="3" borderId="0" xfId="10" applyNumberFormat="1" applyFont="1" applyFill="1" applyBorder="1" applyAlignment="1">
      <alignment horizontal="right" vertical="center"/>
    </xf>
    <xf numFmtId="4" fontId="1" fillId="3" borderId="0" xfId="1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justify" vertical="center" wrapText="1"/>
    </xf>
    <xf numFmtId="164" fontId="1" fillId="3" borderId="0" xfId="14" applyFont="1" applyFill="1" applyBorder="1" applyAlignment="1">
      <alignment horizontal="right" vertical="center"/>
    </xf>
    <xf numFmtId="164" fontId="3" fillId="3" borderId="0" xfId="10" applyNumberFormat="1" applyFont="1" applyFill="1" applyBorder="1" applyAlignment="1">
      <alignment horizontal="right" vertical="center"/>
    </xf>
    <xf numFmtId="164" fontId="3" fillId="3" borderId="0" xfId="10" applyNumberFormat="1" applyFont="1" applyFill="1" applyBorder="1" applyAlignment="1">
      <alignment vertical="center"/>
    </xf>
    <xf numFmtId="0" fontId="3" fillId="3" borderId="0" xfId="10" applyFont="1" applyFill="1" applyBorder="1" applyAlignment="1">
      <alignment horizontal="left" vertical="center"/>
    </xf>
    <xf numFmtId="164" fontId="3" fillId="3" borderId="0" xfId="16" applyFont="1" applyFill="1" applyBorder="1" applyAlignment="1">
      <alignment vertical="center"/>
    </xf>
    <xf numFmtId="0" fontId="5" fillId="3" borderId="0" xfId="5" applyFont="1" applyFill="1" applyBorder="1" applyAlignment="1">
      <alignment horizontal="justify" vertical="center" wrapText="1"/>
    </xf>
    <xf numFmtId="0" fontId="5" fillId="3" borderId="0" xfId="5" applyFont="1" applyFill="1" applyBorder="1" applyAlignment="1">
      <alignment horizontal="center" vertical="center" wrapText="1"/>
    </xf>
    <xf numFmtId="164" fontId="3" fillId="3" borderId="0" xfId="16" applyFont="1" applyFill="1" applyBorder="1" applyAlignment="1">
      <alignment vertical="center" wrapText="1"/>
    </xf>
    <xf numFmtId="0" fontId="3" fillId="3" borderId="0" xfId="10" applyFont="1" applyFill="1" applyBorder="1" applyAlignment="1">
      <alignment horizontal="left" vertical="center" wrapText="1"/>
    </xf>
    <xf numFmtId="0" fontId="7" fillId="3" borderId="0" xfId="10" applyFont="1" applyFill="1" applyBorder="1" applyAlignment="1">
      <alignment vertical="center" wrapText="1"/>
    </xf>
    <xf numFmtId="164" fontId="1" fillId="3" borderId="0" xfId="10" applyNumberFormat="1" applyFont="1" applyFill="1" applyBorder="1" applyAlignment="1">
      <alignment horizontal="right" vertical="center" wrapText="1"/>
    </xf>
    <xf numFmtId="164" fontId="1" fillId="3" borderId="0" xfId="14" applyFont="1" applyFill="1" applyBorder="1" applyAlignment="1">
      <alignment vertical="center" wrapText="1"/>
    </xf>
    <xf numFmtId="0" fontId="5" fillId="3" borderId="0" xfId="4" applyNumberFormat="1" applyFont="1" applyFill="1" applyBorder="1" applyAlignment="1">
      <alignment horizontal="left" vertical="center" wrapText="1"/>
    </xf>
    <xf numFmtId="0" fontId="5" fillId="3" borderId="0" xfId="4" applyNumberFormat="1" applyFont="1" applyFill="1" applyBorder="1" applyAlignment="1">
      <alignment horizontal="center" vertical="center" wrapText="1"/>
    </xf>
    <xf numFmtId="0" fontId="0" fillId="3" borderId="0" xfId="0" applyFill="1" applyBorder="1" applyAlignment="1">
      <alignment vertical="center"/>
    </xf>
    <xf numFmtId="0" fontId="3" fillId="3" borderId="0" xfId="10" applyFont="1" applyFill="1" applyBorder="1" applyAlignment="1">
      <alignment horizontal="right" vertical="center" wrapText="1"/>
    </xf>
    <xf numFmtId="49" fontId="1" fillId="3" borderId="0" xfId="0" applyNumberFormat="1" applyFont="1" applyFill="1" applyBorder="1" applyAlignment="1">
      <alignment vertical="center" wrapText="1"/>
    </xf>
    <xf numFmtId="49" fontId="1" fillId="3" borderId="0" xfId="0" applyNumberFormat="1" applyFont="1" applyFill="1" applyBorder="1" applyAlignment="1">
      <alignment horizontal="center" vertical="center" wrapText="1"/>
    </xf>
    <xf numFmtId="164" fontId="1" fillId="3" borderId="0" xfId="0" applyNumberFormat="1" applyFont="1" applyFill="1" applyBorder="1" applyAlignment="1">
      <alignment vertical="center" wrapText="1"/>
    </xf>
    <xf numFmtId="49" fontId="3" fillId="3" borderId="0" xfId="0" applyNumberFormat="1" applyFont="1" applyFill="1" applyBorder="1" applyAlignment="1">
      <alignment vertical="center" wrapText="1"/>
    </xf>
    <xf numFmtId="4" fontId="1" fillId="3" borderId="0" xfId="10" applyNumberFormat="1" applyFont="1" applyFill="1" applyBorder="1" applyAlignment="1">
      <alignment vertical="center" wrapText="1"/>
    </xf>
    <xf numFmtId="49" fontId="1" fillId="3" borderId="0" xfId="10" applyNumberFormat="1" applyFont="1" applyFill="1" applyBorder="1" applyAlignment="1">
      <alignment vertical="center" wrapText="1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16" applyFont="1" applyFill="1" applyBorder="1" applyAlignment="1">
      <alignment horizontal="right" vertical="center" wrapText="1"/>
    </xf>
    <xf numFmtId="4" fontId="3" fillId="3" borderId="0" xfId="10" applyNumberFormat="1" applyFont="1" applyFill="1" applyBorder="1" applyAlignment="1">
      <alignment horizontal="right" vertical="center" wrapText="1"/>
    </xf>
    <xf numFmtId="0" fontId="1" fillId="3" borderId="0" xfId="10" applyFont="1" applyFill="1" applyBorder="1" applyAlignment="1">
      <alignment horizontal="right" vertical="center"/>
    </xf>
    <xf numFmtId="0" fontId="3" fillId="3" borderId="0" xfId="0" applyFont="1" applyFill="1" applyBorder="1" applyAlignment="1">
      <alignment vertical="center" wrapText="1"/>
    </xf>
    <xf numFmtId="4" fontId="1" fillId="3" borderId="0" xfId="10" applyNumberFormat="1" applyFont="1" applyFill="1" applyBorder="1" applyAlignment="1">
      <alignment horizontal="right" vertical="center"/>
    </xf>
    <xf numFmtId="0" fontId="1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horizontal="center" vertical="center" wrapText="1"/>
    </xf>
    <xf numFmtId="164" fontId="1" fillId="3" borderId="0" xfId="14" applyFont="1" applyFill="1" applyBorder="1" applyAlignment="1">
      <alignment horizontal="right" vertical="center" wrapText="1"/>
    </xf>
    <xf numFmtId="0" fontId="3" fillId="3" borderId="0" xfId="10" applyFont="1" applyFill="1" applyBorder="1" applyAlignment="1">
      <alignment horizontal="center" vertical="top"/>
    </xf>
    <xf numFmtId="0" fontId="3" fillId="3" borderId="0" xfId="10" applyFont="1" applyFill="1" applyBorder="1" applyAlignment="1">
      <alignment vertical="top"/>
    </xf>
    <xf numFmtId="164" fontId="1" fillId="3" borderId="0" xfId="16" applyFont="1" applyFill="1" applyBorder="1" applyAlignment="1">
      <alignment horizontal="center" vertical="top"/>
    </xf>
    <xf numFmtId="0" fontId="1" fillId="3" borderId="0" xfId="10" applyFont="1" applyFill="1" applyBorder="1" applyAlignment="1">
      <alignment horizontal="center" vertical="top"/>
    </xf>
    <xf numFmtId="0" fontId="1" fillId="3" borderId="0" xfId="10" applyFont="1" applyFill="1" applyBorder="1" applyAlignment="1">
      <alignment horizontal="center" vertical="top" wrapText="1"/>
    </xf>
    <xf numFmtId="0" fontId="1" fillId="3" borderId="0" xfId="10" applyFont="1" applyFill="1" applyBorder="1" applyAlignment="1">
      <alignment horizontal="left" vertical="top" wrapText="1"/>
    </xf>
    <xf numFmtId="0" fontId="3" fillId="3" borderId="0" xfId="10" applyFont="1" applyFill="1" applyBorder="1" applyAlignment="1">
      <alignment vertical="top" wrapText="1"/>
    </xf>
    <xf numFmtId="0" fontId="1" fillId="3" borderId="0" xfId="10" applyFont="1" applyFill="1" applyBorder="1" applyAlignment="1">
      <alignment horizontal="left" vertical="top"/>
    </xf>
    <xf numFmtId="4" fontId="20" fillId="0" borderId="1" xfId="10" applyNumberFormat="1" applyFont="1" applyFill="1" applyBorder="1" applyAlignment="1">
      <alignment horizontal="center" vertical="center"/>
    </xf>
    <xf numFmtId="43" fontId="16" fillId="3" borderId="0" xfId="10" applyNumberFormat="1" applyFont="1" applyFill="1" applyAlignment="1">
      <alignment vertical="top"/>
    </xf>
    <xf numFmtId="0" fontId="16" fillId="3" borderId="4" xfId="10" applyFont="1" applyFill="1" applyBorder="1" applyAlignment="1">
      <alignment vertical="center"/>
    </xf>
    <xf numFmtId="0" fontId="21" fillId="0" borderId="1" xfId="10" applyFont="1" applyFill="1" applyBorder="1" applyAlignment="1">
      <alignment horizontal="center" vertical="top"/>
    </xf>
    <xf numFmtId="164" fontId="21" fillId="0" borderId="1" xfId="16" applyFont="1" applyFill="1" applyBorder="1" applyAlignment="1">
      <alignment horizontal="right" vertical="top"/>
    </xf>
    <xf numFmtId="0" fontId="21" fillId="3" borderId="0" xfId="10" applyFont="1" applyFill="1" applyAlignment="1">
      <alignment vertical="top"/>
    </xf>
    <xf numFmtId="0" fontId="21" fillId="0" borderId="0" xfId="10" applyFont="1" applyFill="1" applyAlignment="1">
      <alignment vertical="top"/>
    </xf>
    <xf numFmtId="0" fontId="1" fillId="6" borderId="0" xfId="10" applyFont="1" applyFill="1" applyAlignment="1">
      <alignment horizontal="right" vertical="top"/>
    </xf>
    <xf numFmtId="0" fontId="1" fillId="7" borderId="0" xfId="10" applyFont="1" applyFill="1" applyAlignment="1">
      <alignment vertical="top"/>
    </xf>
    <xf numFmtId="0" fontId="1" fillId="0" borderId="0" xfId="0" applyFont="1" applyAlignment="1">
      <alignment wrapText="1"/>
    </xf>
    <xf numFmtId="0" fontId="1" fillId="0" borderId="0" xfId="0" applyFont="1"/>
    <xf numFmtId="0" fontId="23" fillId="0" borderId="1" xfId="0" applyFont="1" applyBorder="1" applyAlignment="1">
      <alignment vertical="center"/>
    </xf>
    <xf numFmtId="164" fontId="25" fillId="8" borderId="1" xfId="17" applyNumberFormat="1" applyFont="1" applyFill="1" applyBorder="1" applyAlignment="1" applyProtection="1">
      <alignment horizontal="center" vertical="center" wrapText="1"/>
      <protection hidden="1"/>
    </xf>
    <xf numFmtId="164" fontId="27" fillId="8" borderId="4" xfId="17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9" fillId="0" borderId="0" xfId="0" applyFont="1"/>
    <xf numFmtId="0" fontId="22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170" fontId="30" fillId="0" borderId="0" xfId="17" applyNumberFormat="1" applyFont="1" applyFill="1" applyBorder="1" applyAlignment="1" applyProtection="1">
      <alignment vertical="center"/>
      <protection hidden="1"/>
    </xf>
    <xf numFmtId="170" fontId="12" fillId="0" borderId="0" xfId="17" applyNumberFormat="1" applyFont="1" applyFill="1" applyBorder="1" applyAlignment="1" applyProtection="1">
      <alignment vertical="center"/>
      <protection hidden="1"/>
    </xf>
    <xf numFmtId="0" fontId="12" fillId="0" borderId="0" xfId="0" applyFont="1" applyFill="1" applyBorder="1" applyAlignment="1"/>
    <xf numFmtId="0" fontId="0" fillId="0" borderId="0" xfId="0" applyFont="1" applyFill="1" applyBorder="1" applyAlignment="1"/>
    <xf numFmtId="0" fontId="23" fillId="0" borderId="0" xfId="0" applyFont="1" applyBorder="1" applyAlignment="1">
      <alignment vertical="center" wrapText="1"/>
    </xf>
    <xf numFmtId="0" fontId="23" fillId="0" borderId="11" xfId="0" applyFont="1" applyBorder="1" applyAlignment="1">
      <alignment vertical="center"/>
    </xf>
    <xf numFmtId="0" fontId="23" fillId="0" borderId="11" xfId="0" applyFont="1" applyBorder="1" applyAlignment="1">
      <alignment horizontal="left" vertical="center"/>
    </xf>
    <xf numFmtId="171" fontId="3" fillId="0" borderId="0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70" fontId="30" fillId="0" borderId="0" xfId="17" applyNumberFormat="1" applyFont="1" applyFill="1" applyBorder="1" applyAlignment="1" applyProtection="1">
      <alignment horizontal="center" vertical="center"/>
      <protection hidden="1"/>
    </xf>
    <xf numFmtId="170" fontId="12" fillId="0" borderId="0" xfId="17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>
      <alignment horizontal="center"/>
    </xf>
    <xf numFmtId="164" fontId="31" fillId="0" borderId="1" xfId="16" applyNumberFormat="1" applyFont="1" applyFill="1" applyBorder="1" applyAlignment="1" applyProtection="1">
      <alignment horizontal="right"/>
    </xf>
    <xf numFmtId="43" fontId="32" fillId="5" borderId="1" xfId="10" applyNumberFormat="1" applyFont="1" applyFill="1" applyBorder="1" applyAlignment="1">
      <alignment horizontal="right" vertical="top"/>
    </xf>
    <xf numFmtId="4" fontId="31" fillId="0" borderId="1" xfId="0" applyNumberFormat="1" applyFont="1" applyFill="1" applyBorder="1" applyAlignment="1">
      <alignment horizontal="right" wrapText="1"/>
    </xf>
    <xf numFmtId="4" fontId="12" fillId="0" borderId="1" xfId="0" applyNumberFormat="1" applyFont="1" applyFill="1" applyBorder="1" applyAlignment="1">
      <alignment horizontal="right" wrapText="1"/>
    </xf>
    <xf numFmtId="4" fontId="33" fillId="0" borderId="1" xfId="0" applyNumberFormat="1" applyFont="1" applyFill="1" applyBorder="1" applyAlignment="1">
      <alignment horizontal="right" wrapText="1"/>
    </xf>
    <xf numFmtId="4" fontId="34" fillId="0" borderId="1" xfId="0" applyNumberFormat="1" applyFont="1" applyFill="1" applyBorder="1" applyAlignment="1">
      <alignment horizontal="right" wrapText="1"/>
    </xf>
    <xf numFmtId="4" fontId="28" fillId="0" borderId="2" xfId="0" applyNumberFormat="1" applyFont="1" applyFill="1" applyBorder="1" applyAlignment="1">
      <alignment horizontal="center" vertical="center" wrapText="1"/>
    </xf>
    <xf numFmtId="4" fontId="28" fillId="0" borderId="9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170" fontId="30" fillId="0" borderId="4" xfId="17" applyNumberFormat="1" applyFont="1" applyFill="1" applyBorder="1" applyAlignment="1" applyProtection="1">
      <alignment horizontal="center" vertical="center"/>
      <protection hidden="1"/>
    </xf>
    <xf numFmtId="170" fontId="30" fillId="0" borderId="8" xfId="17" applyNumberFormat="1" applyFont="1" applyFill="1" applyBorder="1" applyAlignment="1" applyProtection="1">
      <alignment horizontal="center" vertical="center"/>
      <protection hidden="1"/>
    </xf>
    <xf numFmtId="170" fontId="30" fillId="0" borderId="7" xfId="17" applyNumberFormat="1" applyFont="1" applyFill="1" applyBorder="1" applyAlignment="1" applyProtection="1">
      <alignment horizontal="center" vertical="center"/>
      <protection hidden="1"/>
    </xf>
    <xf numFmtId="0" fontId="12" fillId="0" borderId="4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170" fontId="12" fillId="0" borderId="4" xfId="17" applyNumberFormat="1" applyFont="1" applyFill="1" applyBorder="1" applyAlignment="1" applyProtection="1">
      <alignment horizontal="center" vertical="center"/>
      <protection hidden="1"/>
    </xf>
    <xf numFmtId="170" fontId="12" fillId="0" borderId="8" xfId="17" applyNumberFormat="1" applyFont="1" applyFill="1" applyBorder="1" applyAlignment="1" applyProtection="1">
      <alignment horizontal="center" vertical="center"/>
      <protection hidden="1"/>
    </xf>
    <xf numFmtId="170" fontId="12" fillId="0" borderId="7" xfId="17" applyNumberFormat="1" applyFont="1" applyFill="1" applyBorder="1" applyAlignment="1" applyProtection="1">
      <alignment horizontal="center" vertical="center"/>
      <protection hidden="1"/>
    </xf>
    <xf numFmtId="0" fontId="0" fillId="0" borderId="4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164" fontId="25" fillId="8" borderId="4" xfId="17" applyNumberFormat="1" applyFont="1" applyFill="1" applyBorder="1" applyAlignment="1" applyProtection="1">
      <alignment horizontal="center" vertical="center" wrapText="1"/>
      <protection hidden="1"/>
    </xf>
    <xf numFmtId="164" fontId="25" fillId="8" borderId="8" xfId="17" applyNumberFormat="1" applyFont="1" applyFill="1" applyBorder="1" applyAlignment="1" applyProtection="1">
      <alignment horizontal="center" vertical="center" wrapText="1"/>
      <protection hidden="1"/>
    </xf>
    <xf numFmtId="164" fontId="25" fillId="8" borderId="7" xfId="17" applyNumberFormat="1" applyFont="1" applyFill="1" applyBorder="1" applyAlignment="1" applyProtection="1">
      <alignment horizontal="center" vertical="center" wrapText="1"/>
      <protection hidden="1"/>
    </xf>
    <xf numFmtId="49" fontId="3" fillId="2" borderId="5" xfId="10" applyNumberFormat="1" applyFont="1" applyFill="1" applyBorder="1" applyAlignment="1">
      <alignment horizontal="center" vertical="center" wrapText="1"/>
    </xf>
    <xf numFmtId="49" fontId="3" fillId="2" borderId="3" xfId="10" applyNumberFormat="1" applyFont="1" applyFill="1" applyBorder="1" applyAlignment="1">
      <alignment horizontal="center" vertical="center" wrapText="1"/>
    </xf>
    <xf numFmtId="4" fontId="3" fillId="2" borderId="5" xfId="10" applyNumberFormat="1" applyFont="1" applyFill="1" applyBorder="1" applyAlignment="1">
      <alignment horizontal="center" vertical="top" wrapText="1"/>
    </xf>
    <xf numFmtId="4" fontId="3" fillId="2" borderId="10" xfId="10" applyNumberFormat="1" applyFont="1" applyFill="1" applyBorder="1" applyAlignment="1">
      <alignment horizontal="center" vertical="top" wrapText="1"/>
    </xf>
    <xf numFmtId="164" fontId="26" fillId="0" borderId="2" xfId="17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164" fontId="27" fillId="8" borderId="4" xfId="17" applyNumberFormat="1" applyFont="1" applyFill="1" applyBorder="1" applyAlignment="1" applyProtection="1">
      <alignment horizontal="center" vertical="center" wrapText="1"/>
      <protection hidden="1"/>
    </xf>
    <xf numFmtId="164" fontId="27" fillId="8" borderId="8" xfId="17" applyNumberFormat="1" applyFont="1" applyFill="1" applyBorder="1" applyAlignment="1" applyProtection="1">
      <alignment horizontal="center" vertical="center" wrapText="1"/>
      <protection hidden="1"/>
    </xf>
    <xf numFmtId="164" fontId="27" fillId="8" borderId="7" xfId="17" applyNumberFormat="1" applyFont="1" applyFill="1" applyBorder="1" applyAlignment="1" applyProtection="1">
      <alignment horizontal="center" vertical="center" wrapText="1"/>
      <protection hidden="1"/>
    </xf>
    <xf numFmtId="164" fontId="26" fillId="0" borderId="1" xfId="17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3" borderId="0" xfId="10" applyFont="1" applyFill="1" applyBorder="1" applyAlignment="1">
      <alignment horizontal="center" vertical="top" wrapText="1"/>
    </xf>
    <xf numFmtId="169" fontId="13" fillId="3" borderId="0" xfId="10" applyNumberFormat="1" applyFont="1" applyFill="1" applyBorder="1" applyAlignment="1">
      <alignment horizontal="center" vertical="top"/>
    </xf>
    <xf numFmtId="10" fontId="13" fillId="3" borderId="0" xfId="10" applyNumberFormat="1" applyFont="1" applyFill="1" applyBorder="1" applyAlignment="1">
      <alignment horizontal="center" vertical="top"/>
    </xf>
    <xf numFmtId="0" fontId="3" fillId="3" borderId="0" xfId="10" applyFont="1" applyFill="1" applyBorder="1" applyAlignment="1">
      <alignment horizontal="center" vertical="center"/>
    </xf>
    <xf numFmtId="0" fontId="3" fillId="3" borderId="0" xfId="10" applyFont="1" applyFill="1" applyBorder="1" applyAlignment="1">
      <alignment horizontal="center" vertical="center" wrapText="1"/>
    </xf>
    <xf numFmtId="49" fontId="3" fillId="3" borderId="0" xfId="10" applyNumberFormat="1" applyFont="1" applyFill="1" applyBorder="1" applyAlignment="1">
      <alignment horizontal="center" vertical="center" wrapText="1"/>
    </xf>
    <xf numFmtId="4" fontId="3" fillId="3" borderId="0" xfId="10" applyNumberFormat="1" applyFont="1" applyFill="1" applyBorder="1" applyAlignment="1">
      <alignment horizontal="center" vertical="top" wrapText="1"/>
    </xf>
    <xf numFmtId="0" fontId="3" fillId="3" borderId="0" xfId="10" applyFont="1" applyFill="1" applyBorder="1" applyAlignment="1">
      <alignment horizontal="center" vertical="top"/>
    </xf>
    <xf numFmtId="4" fontId="3" fillId="2" borderId="3" xfId="10" applyNumberFormat="1" applyFont="1" applyFill="1" applyBorder="1" applyAlignment="1">
      <alignment horizontal="center" vertical="center" wrapText="1"/>
    </xf>
    <xf numFmtId="164" fontId="1" fillId="0" borderId="1" xfId="16" applyFont="1" applyFill="1" applyBorder="1" applyAlignment="1">
      <alignment horizontal="right" vertical="center"/>
    </xf>
    <xf numFmtId="0" fontId="1" fillId="0" borderId="1" xfId="10" applyFont="1" applyFill="1" applyBorder="1" applyAlignment="1">
      <alignment horizontal="center" vertical="center"/>
    </xf>
    <xf numFmtId="0" fontId="1" fillId="0" borderId="1" xfId="10" applyFont="1" applyFill="1" applyBorder="1" applyAlignment="1">
      <alignment horizontal="center" vertical="center" wrapText="1"/>
    </xf>
    <xf numFmtId="4" fontId="16" fillId="3" borderId="0" xfId="10" applyNumberFormat="1" applyFont="1" applyFill="1" applyAlignment="1">
      <alignment vertical="top"/>
    </xf>
    <xf numFmtId="4" fontId="12" fillId="3" borderId="0" xfId="10" applyNumberFormat="1" applyFont="1" applyFill="1" applyAlignment="1">
      <alignment vertical="top"/>
    </xf>
  </cellXfs>
  <cellStyles count="18">
    <cellStyle name="20% - Ênfase1 100" xfId="1"/>
    <cellStyle name="60% - Ênfase6 37" xfId="2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_BuiltIn_Comma" xfId="7"/>
    <cellStyle name="Heading" xfId="8"/>
    <cellStyle name="Heading1" xfId="9"/>
    <cellStyle name="Normal" xfId="0" builtinId="0"/>
    <cellStyle name="Normal 2" xfId="10"/>
    <cellStyle name="Normal_orçcomp" xfId="17"/>
    <cellStyle name="Porcentagem 2" xfId="11"/>
    <cellStyle name="Result" xfId="12"/>
    <cellStyle name="Result2" xfId="13"/>
    <cellStyle name="Separador de milhares 2" xfId="14"/>
    <cellStyle name="Separador de milhares 4" xfId="15"/>
    <cellStyle name="Vírgula" xfId="16" builtinId="3"/>
  </cellStyles>
  <dxfs count="8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08"/>
  <sheetViews>
    <sheetView showGridLines="0" tabSelected="1" zoomScale="80" zoomScaleNormal="80" zoomScalePageLayoutView="120" workbookViewId="0">
      <selection activeCell="H10" sqref="H10"/>
    </sheetView>
  </sheetViews>
  <sheetFormatPr defaultRowHeight="12.75"/>
  <cols>
    <col min="1" max="1" width="8.625" style="2" customWidth="1"/>
    <col min="2" max="2" width="65.875" style="3" customWidth="1"/>
    <col min="3" max="3" width="6.375" style="2" bestFit="1" customWidth="1"/>
    <col min="4" max="4" width="12.5" style="6" customWidth="1"/>
    <col min="5" max="5" width="11.5" style="2" customWidth="1"/>
    <col min="6" max="7" width="16.125" style="5" customWidth="1"/>
    <col min="8" max="8" width="13.625" style="5" customWidth="1"/>
    <col min="9" max="9" width="15.25" style="230" customWidth="1"/>
    <col min="10" max="10" width="13.75" style="5" customWidth="1"/>
    <col min="11" max="11" width="13.625" style="231" customWidth="1"/>
    <col min="12" max="12" width="14.5" style="1" customWidth="1"/>
    <col min="13" max="13" width="15.75" style="1" customWidth="1"/>
    <col min="14" max="14" width="15.375" style="1" customWidth="1"/>
    <col min="15" max="15" width="16.375" style="1" customWidth="1"/>
    <col min="16" max="16" width="16.875" style="4" bestFit="1" customWidth="1"/>
    <col min="17" max="17" width="11.25" style="4" bestFit="1" customWidth="1"/>
    <col min="18" max="18" width="12.375" style="4" bestFit="1" customWidth="1"/>
    <col min="19" max="19" width="9" style="4"/>
    <col min="20" max="16384" width="9" style="1"/>
  </cols>
  <sheetData>
    <row r="1" spans="1:256" s="239" customFormat="1" ht="20.25">
      <c r="A1" s="271" t="s">
        <v>1164</v>
      </c>
      <c r="B1" s="272"/>
      <c r="C1" s="272"/>
      <c r="D1" s="272"/>
      <c r="E1" s="272"/>
      <c r="F1" s="273"/>
      <c r="G1" s="253"/>
      <c r="H1" s="244"/>
      <c r="I1" s="232"/>
      <c r="J1" s="232"/>
      <c r="K1" s="232"/>
      <c r="L1" s="232"/>
      <c r="M1" s="232"/>
      <c r="N1" s="232"/>
      <c r="O1" s="232"/>
      <c r="P1" s="232"/>
      <c r="Q1" s="232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s="239" customFormat="1" ht="8.25" customHeight="1">
      <c r="A2" s="277"/>
      <c r="B2" s="278"/>
      <c r="C2" s="278"/>
      <c r="D2" s="278"/>
      <c r="E2" s="278"/>
      <c r="F2" s="279"/>
      <c r="G2" s="254"/>
      <c r="H2" s="245"/>
      <c r="I2" s="232"/>
      <c r="J2" s="232"/>
      <c r="K2" s="232"/>
      <c r="L2" s="232"/>
      <c r="M2" s="232"/>
      <c r="N2" s="232"/>
      <c r="O2" s="232"/>
      <c r="P2" s="232"/>
      <c r="Q2" s="23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s="239" customFormat="1" ht="15.75">
      <c r="A3" s="274" t="s">
        <v>1165</v>
      </c>
      <c r="B3" s="275"/>
      <c r="C3" s="275"/>
      <c r="D3" s="275"/>
      <c r="E3" s="275"/>
      <c r="F3" s="276"/>
      <c r="G3" s="243"/>
      <c r="H3" s="246"/>
      <c r="I3" s="232"/>
      <c r="J3" s="232"/>
      <c r="K3" s="232"/>
      <c r="L3" s="232"/>
      <c r="M3" s="232"/>
      <c r="N3" s="232"/>
      <c r="O3" s="232"/>
      <c r="P3" s="232"/>
      <c r="Q3" s="232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</row>
    <row r="4" spans="1:256" s="239" customFormat="1" ht="5.25" customHeight="1">
      <c r="A4" s="280"/>
      <c r="B4" s="281"/>
      <c r="C4" s="281"/>
      <c r="D4" s="281"/>
      <c r="E4" s="281"/>
      <c r="F4" s="282"/>
      <c r="G4" s="255"/>
      <c r="H4" s="247"/>
      <c r="I4" s="233"/>
      <c r="J4" s="233"/>
      <c r="K4" s="233"/>
      <c r="L4" s="233"/>
      <c r="M4" s="233"/>
      <c r="N4" s="233"/>
      <c r="O4" s="233"/>
      <c r="P4" s="233"/>
      <c r="Q4" s="233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</row>
    <row r="5" spans="1:256" s="239" customFormat="1" ht="61.5" customHeight="1">
      <c r="A5" s="264" t="s">
        <v>1297</v>
      </c>
      <c r="B5" s="265"/>
      <c r="C5" s="265"/>
      <c r="D5" s="265"/>
      <c r="E5" s="265"/>
      <c r="F5" s="266"/>
      <c r="G5" s="244"/>
      <c r="H5" s="244"/>
      <c r="I5" s="267" t="s">
        <v>1195</v>
      </c>
      <c r="J5" s="268"/>
      <c r="K5" s="234" t="s">
        <v>1166</v>
      </c>
      <c r="L5" s="237"/>
      <c r="M5" s="238"/>
      <c r="N5" s="238"/>
      <c r="O5" s="238"/>
      <c r="P5" s="248"/>
      <c r="Q5" s="248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</row>
    <row r="6" spans="1:256" s="239" customFormat="1" ht="16.5" thickBot="1">
      <c r="A6" s="269" t="s">
        <v>1167</v>
      </c>
      <c r="B6" s="270"/>
      <c r="C6" s="242"/>
      <c r="D6" s="242"/>
      <c r="E6" s="242"/>
      <c r="F6" s="252" t="s">
        <v>1168</v>
      </c>
      <c r="G6" s="242"/>
      <c r="H6" s="251"/>
      <c r="I6" s="240"/>
      <c r="J6" s="240"/>
      <c r="K6" s="237"/>
      <c r="L6" s="249"/>
      <c r="M6" s="250"/>
      <c r="N6" s="250"/>
      <c r="O6" s="250"/>
      <c r="P6" s="250"/>
      <c r="Q6" s="241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</row>
    <row r="7" spans="1:256" s="7" customFormat="1" ht="15" customHeight="1">
      <c r="A7" s="286" t="s">
        <v>49</v>
      </c>
      <c r="B7" s="286" t="s">
        <v>19</v>
      </c>
      <c r="C7" s="288" t="s">
        <v>70</v>
      </c>
      <c r="D7" s="288"/>
      <c r="E7" s="288"/>
      <c r="F7" s="289"/>
      <c r="G7" s="283" t="s">
        <v>1154</v>
      </c>
      <c r="H7" s="284"/>
      <c r="I7" s="284"/>
      <c r="J7" s="285"/>
      <c r="K7" s="290" t="s">
        <v>1155</v>
      </c>
      <c r="L7" s="292" t="s">
        <v>1156</v>
      </c>
      <c r="M7" s="293"/>
      <c r="N7" s="294"/>
      <c r="O7" s="295" t="s">
        <v>1157</v>
      </c>
      <c r="P7" s="262" t="s">
        <v>1158</v>
      </c>
      <c r="Q7" s="134"/>
      <c r="R7" s="134"/>
      <c r="S7" s="134"/>
    </row>
    <row r="8" spans="1:256" s="8" customFormat="1" ht="38.25" customHeight="1" thickBot="1">
      <c r="A8" s="287"/>
      <c r="B8" s="287" t="s">
        <v>19</v>
      </c>
      <c r="C8" s="9" t="s">
        <v>20</v>
      </c>
      <c r="D8" s="10" t="s">
        <v>21</v>
      </c>
      <c r="E8" s="305" t="s">
        <v>71</v>
      </c>
      <c r="F8" s="11" t="s">
        <v>22</v>
      </c>
      <c r="G8" s="235" t="s">
        <v>1169</v>
      </c>
      <c r="H8" s="235" t="s">
        <v>1159</v>
      </c>
      <c r="I8" s="235" t="s">
        <v>1160</v>
      </c>
      <c r="J8" s="235" t="s">
        <v>1161</v>
      </c>
      <c r="K8" s="291"/>
      <c r="L8" s="236" t="s">
        <v>1162</v>
      </c>
      <c r="M8" s="236" t="s">
        <v>1163</v>
      </c>
      <c r="N8" s="236" t="s">
        <v>1161</v>
      </c>
      <c r="O8" s="296"/>
      <c r="P8" s="263"/>
      <c r="Q8" s="135"/>
      <c r="R8" s="135"/>
      <c r="S8" s="135"/>
    </row>
    <row r="9" spans="1:256" ht="15.75">
      <c r="A9" s="15" t="s">
        <v>559</v>
      </c>
      <c r="B9" s="13" t="s">
        <v>28</v>
      </c>
      <c r="C9" s="13"/>
      <c r="D9" s="12"/>
      <c r="E9" s="113"/>
      <c r="F9" s="14"/>
      <c r="G9" s="256"/>
      <c r="H9" s="256"/>
      <c r="I9" s="258"/>
      <c r="J9" s="258"/>
      <c r="K9" s="259"/>
      <c r="L9" s="260"/>
      <c r="M9" s="260"/>
      <c r="N9" s="260"/>
      <c r="O9" s="259"/>
      <c r="P9" s="261"/>
    </row>
    <row r="10" spans="1:256" s="22" customFormat="1" ht="15.75">
      <c r="A10" s="16" t="s">
        <v>131</v>
      </c>
      <c r="B10" s="25" t="s">
        <v>120</v>
      </c>
      <c r="C10" s="16" t="s">
        <v>29</v>
      </c>
      <c r="D10" s="18">
        <v>6</v>
      </c>
      <c r="E10" s="19">
        <v>316.02</v>
      </c>
      <c r="F10" s="20">
        <f t="shared" ref="F10:F16" si="0">ROUND(E10*D10,2)</f>
        <v>1896.12</v>
      </c>
      <c r="G10" s="256">
        <v>6</v>
      </c>
      <c r="H10" s="256"/>
      <c r="I10" s="258"/>
      <c r="J10" s="258"/>
      <c r="K10" s="259"/>
      <c r="L10" s="260">
        <f t="shared" ref="L10:L11" si="1">ROUND(H10*K10,2)</f>
        <v>0</v>
      </c>
      <c r="M10" s="260">
        <f t="shared" ref="M10:M11" si="2">ROUND(I10*K10,2)</f>
        <v>0</v>
      </c>
      <c r="N10" s="260">
        <f t="shared" ref="N10:N11" si="3">ROUND(J10*K10,2)</f>
        <v>0</v>
      </c>
      <c r="O10" s="259">
        <f>D10+H10-I10+J10-G10</f>
        <v>0</v>
      </c>
      <c r="P10" s="261">
        <f t="shared" ref="P10:P11" si="4">ROUND(O10*K10,2)</f>
        <v>0</v>
      </c>
      <c r="Q10" s="73"/>
      <c r="R10" s="224"/>
      <c r="S10" s="73"/>
    </row>
    <row r="11" spans="1:256" s="22" customFormat="1" ht="15" customHeight="1">
      <c r="A11" s="16" t="s">
        <v>553</v>
      </c>
      <c r="B11" s="25" t="s">
        <v>121</v>
      </c>
      <c r="C11" s="16" t="s">
        <v>23</v>
      </c>
      <c r="D11" s="18">
        <v>1</v>
      </c>
      <c r="E11" s="19">
        <v>1022.03</v>
      </c>
      <c r="F11" s="20">
        <f t="shared" si="0"/>
        <v>1022.03</v>
      </c>
      <c r="G11" s="256">
        <v>1</v>
      </c>
      <c r="H11" s="256"/>
      <c r="I11" s="258"/>
      <c r="J11" s="258"/>
      <c r="K11" s="259"/>
      <c r="L11" s="260">
        <f t="shared" si="1"/>
        <v>0</v>
      </c>
      <c r="M11" s="260">
        <f t="shared" si="2"/>
        <v>0</v>
      </c>
      <c r="N11" s="260">
        <f t="shared" si="3"/>
        <v>0</v>
      </c>
      <c r="O11" s="259">
        <f t="shared" ref="O11:O16" si="5">D11+H11-I11+J11-G11</f>
        <v>0</v>
      </c>
      <c r="P11" s="261">
        <f t="shared" si="4"/>
        <v>0</v>
      </c>
      <c r="Q11" s="73"/>
      <c r="R11" s="224"/>
      <c r="S11" s="73"/>
    </row>
    <row r="12" spans="1:256" s="22" customFormat="1" ht="15.75">
      <c r="A12" s="16" t="s">
        <v>554</v>
      </c>
      <c r="B12" s="25" t="s">
        <v>122</v>
      </c>
      <c r="C12" s="16" t="s">
        <v>23</v>
      </c>
      <c r="D12" s="18">
        <v>1</v>
      </c>
      <c r="E12" s="19">
        <v>1510</v>
      </c>
      <c r="F12" s="20">
        <f t="shared" si="0"/>
        <v>1510</v>
      </c>
      <c r="G12" s="256">
        <v>1</v>
      </c>
      <c r="H12" s="256"/>
      <c r="I12" s="258"/>
      <c r="J12" s="258"/>
      <c r="K12" s="259"/>
      <c r="L12" s="260">
        <f>ROUND(H12*K12,2)</f>
        <v>0</v>
      </c>
      <c r="M12" s="260">
        <f>ROUND(I12*K12,2)</f>
        <v>0</v>
      </c>
      <c r="N12" s="260">
        <f>ROUND(J12*K12,2)</f>
        <v>0</v>
      </c>
      <c r="O12" s="259">
        <f t="shared" si="5"/>
        <v>0</v>
      </c>
      <c r="P12" s="261">
        <f>ROUND(O12*K12,2)</f>
        <v>0</v>
      </c>
      <c r="Q12" s="73"/>
      <c r="R12" s="224"/>
      <c r="S12" s="73"/>
    </row>
    <row r="13" spans="1:256" s="22" customFormat="1" ht="15" customHeight="1">
      <c r="A13" s="16" t="s">
        <v>555</v>
      </c>
      <c r="B13" s="25" t="s">
        <v>123</v>
      </c>
      <c r="C13" s="23" t="s">
        <v>23</v>
      </c>
      <c r="D13" s="18">
        <v>1</v>
      </c>
      <c r="E13" s="19">
        <v>261.05</v>
      </c>
      <c r="F13" s="20">
        <f t="shared" si="0"/>
        <v>261.05</v>
      </c>
      <c r="G13" s="256">
        <v>1</v>
      </c>
      <c r="H13" s="256"/>
      <c r="I13" s="258"/>
      <c r="J13" s="258"/>
      <c r="K13" s="259"/>
      <c r="L13" s="260">
        <f>ROUND(H13*K13,2)</f>
        <v>0</v>
      </c>
      <c r="M13" s="260">
        <f>ROUND(I13*K13,2)</f>
        <v>0</v>
      </c>
      <c r="N13" s="260">
        <f>ROUND(J13*K13,2)</f>
        <v>0</v>
      </c>
      <c r="O13" s="259">
        <f t="shared" si="5"/>
        <v>0</v>
      </c>
      <c r="P13" s="261">
        <f>ROUND(O13*K13,2)</f>
        <v>0</v>
      </c>
      <c r="Q13" s="73"/>
      <c r="R13" s="224"/>
      <c r="S13" s="73"/>
    </row>
    <row r="14" spans="1:256" s="22" customFormat="1" ht="30">
      <c r="A14" s="16" t="s">
        <v>556</v>
      </c>
      <c r="B14" s="25" t="s">
        <v>124</v>
      </c>
      <c r="C14" s="16" t="s">
        <v>29</v>
      </c>
      <c r="D14" s="18">
        <v>40</v>
      </c>
      <c r="E14" s="19">
        <v>273.76</v>
      </c>
      <c r="F14" s="20">
        <f t="shared" si="0"/>
        <v>10950.4</v>
      </c>
      <c r="G14" s="256">
        <v>40</v>
      </c>
      <c r="H14" s="256"/>
      <c r="I14" s="258"/>
      <c r="J14" s="258"/>
      <c r="K14" s="259"/>
      <c r="L14" s="260">
        <f t="shared" ref="L14:L106" si="6">ROUND(H14*K14,2)</f>
        <v>0</v>
      </c>
      <c r="M14" s="260">
        <f t="shared" ref="M14:M106" si="7">ROUND(I14*K14,2)</f>
        <v>0</v>
      </c>
      <c r="N14" s="260">
        <f t="shared" ref="N14:N106" si="8">ROUND(J14*K14,2)</f>
        <v>0</v>
      </c>
      <c r="O14" s="259">
        <f t="shared" si="5"/>
        <v>0</v>
      </c>
      <c r="P14" s="261">
        <f t="shared" ref="P14:P106" si="9">ROUND(O14*K14,2)</f>
        <v>0</v>
      </c>
      <c r="Q14" s="73"/>
      <c r="R14" s="224"/>
      <c r="S14" s="73"/>
    </row>
    <row r="15" spans="1:256" s="22" customFormat="1" ht="15.75">
      <c r="A15" s="16" t="s">
        <v>557</v>
      </c>
      <c r="B15" s="25" t="s">
        <v>125</v>
      </c>
      <c r="C15" s="16" t="s">
        <v>29</v>
      </c>
      <c r="D15" s="18">
        <v>1510.23</v>
      </c>
      <c r="E15" s="19">
        <v>3.25</v>
      </c>
      <c r="F15" s="20">
        <f t="shared" si="0"/>
        <v>4908.25</v>
      </c>
      <c r="G15" s="256">
        <v>1510.23</v>
      </c>
      <c r="H15" s="256"/>
      <c r="I15" s="258"/>
      <c r="J15" s="258"/>
      <c r="K15" s="259"/>
      <c r="L15" s="260">
        <f t="shared" si="6"/>
        <v>0</v>
      </c>
      <c r="M15" s="260">
        <f t="shared" si="7"/>
        <v>0</v>
      </c>
      <c r="N15" s="260">
        <f t="shared" si="8"/>
        <v>0</v>
      </c>
      <c r="O15" s="259">
        <f t="shared" si="5"/>
        <v>0</v>
      </c>
      <c r="P15" s="261">
        <f t="shared" si="9"/>
        <v>0</v>
      </c>
      <c r="Q15" s="73"/>
      <c r="R15" s="224"/>
      <c r="S15" s="73"/>
    </row>
    <row r="16" spans="1:256" s="22" customFormat="1" ht="30">
      <c r="A16" s="16" t="s">
        <v>558</v>
      </c>
      <c r="B16" s="25" t="s">
        <v>126</v>
      </c>
      <c r="C16" s="16" t="s">
        <v>25</v>
      </c>
      <c r="D16" s="18">
        <v>80</v>
      </c>
      <c r="E16" s="19">
        <v>45.05</v>
      </c>
      <c r="F16" s="93">
        <f t="shared" si="0"/>
        <v>3604</v>
      </c>
      <c r="G16" s="256"/>
      <c r="H16" s="256"/>
      <c r="I16" s="258"/>
      <c r="J16" s="258"/>
      <c r="K16" s="259">
        <v>62.83</v>
      </c>
      <c r="L16" s="260">
        <f t="shared" si="6"/>
        <v>0</v>
      </c>
      <c r="M16" s="260">
        <f t="shared" si="7"/>
        <v>0</v>
      </c>
      <c r="N16" s="260">
        <f t="shared" si="8"/>
        <v>0</v>
      </c>
      <c r="O16" s="259">
        <f t="shared" si="5"/>
        <v>80</v>
      </c>
      <c r="P16" s="261">
        <f t="shared" si="9"/>
        <v>5026.3999999999996</v>
      </c>
      <c r="Q16" s="73"/>
      <c r="R16" s="224"/>
      <c r="S16" s="73"/>
    </row>
    <row r="17" spans="1:27" s="22" customFormat="1" ht="15.75">
      <c r="A17" s="16" t="s">
        <v>1201</v>
      </c>
      <c r="B17" s="25" t="s">
        <v>1198</v>
      </c>
      <c r="C17" s="16" t="s">
        <v>24</v>
      </c>
      <c r="D17" s="18"/>
      <c r="E17" s="19"/>
      <c r="F17" s="20"/>
      <c r="G17" s="256"/>
      <c r="H17" s="256"/>
      <c r="I17" s="258"/>
      <c r="J17" s="258">
        <v>14.6</v>
      </c>
      <c r="K17" s="259">
        <v>66.16</v>
      </c>
      <c r="L17" s="260">
        <f t="shared" ref="L17:L19" si="10">ROUND(H17*K17,2)</f>
        <v>0</v>
      </c>
      <c r="M17" s="260">
        <f t="shared" ref="M17:M19" si="11">ROUND(I17*K17,2)</f>
        <v>0</v>
      </c>
      <c r="N17" s="260">
        <f t="shared" ref="N17:N19" si="12">ROUND(J17*K17,2)</f>
        <v>965.94</v>
      </c>
      <c r="O17" s="259">
        <f t="shared" ref="O17:O19" si="13">D17+H17-I17+J17-G17</f>
        <v>14.6</v>
      </c>
      <c r="P17" s="261">
        <f t="shared" ref="P17:P19" si="14">ROUND(O17*K17,2)</f>
        <v>965.94</v>
      </c>
      <c r="Q17" s="73"/>
      <c r="R17" s="224"/>
      <c r="S17" s="73"/>
    </row>
    <row r="18" spans="1:27" s="22" customFormat="1" ht="15.75">
      <c r="A18" s="16" t="s">
        <v>1202</v>
      </c>
      <c r="B18" s="25" t="s">
        <v>1199</v>
      </c>
      <c r="C18" s="16" t="s">
        <v>25</v>
      </c>
      <c r="D18" s="18"/>
      <c r="E18" s="19"/>
      <c r="F18" s="20"/>
      <c r="G18" s="256"/>
      <c r="H18" s="256"/>
      <c r="I18" s="258"/>
      <c r="J18" s="258">
        <v>46</v>
      </c>
      <c r="K18" s="259">
        <v>60.4</v>
      </c>
      <c r="L18" s="260">
        <f t="shared" si="10"/>
        <v>0</v>
      </c>
      <c r="M18" s="260">
        <f t="shared" si="11"/>
        <v>0</v>
      </c>
      <c r="N18" s="260">
        <f t="shared" si="12"/>
        <v>2778.4</v>
      </c>
      <c r="O18" s="259">
        <f t="shared" si="13"/>
        <v>46</v>
      </c>
      <c r="P18" s="261">
        <f t="shared" si="14"/>
        <v>2778.4</v>
      </c>
      <c r="Q18" s="73"/>
      <c r="R18" s="224"/>
      <c r="S18" s="73"/>
    </row>
    <row r="19" spans="1:27" s="22" customFormat="1" ht="30">
      <c r="A19" s="16" t="s">
        <v>1203</v>
      </c>
      <c r="B19" s="25" t="s">
        <v>1200</v>
      </c>
      <c r="C19" s="16" t="s">
        <v>24</v>
      </c>
      <c r="D19" s="18"/>
      <c r="E19" s="19"/>
      <c r="F19" s="20"/>
      <c r="G19" s="256"/>
      <c r="H19" s="256"/>
      <c r="I19" s="258"/>
      <c r="J19" s="258">
        <v>486.81192000000004</v>
      </c>
      <c r="K19" s="259">
        <v>11.79</v>
      </c>
      <c r="L19" s="260">
        <f t="shared" si="10"/>
        <v>0</v>
      </c>
      <c r="M19" s="260">
        <f t="shared" si="11"/>
        <v>0</v>
      </c>
      <c r="N19" s="260">
        <f t="shared" si="12"/>
        <v>5739.51</v>
      </c>
      <c r="O19" s="259">
        <f t="shared" si="13"/>
        <v>486.81192000000004</v>
      </c>
      <c r="P19" s="261">
        <f t="shared" si="14"/>
        <v>5739.51</v>
      </c>
      <c r="Q19" s="73"/>
      <c r="R19" s="224">
        <f>SUM(P10:P19)</f>
        <v>14510.25</v>
      </c>
      <c r="S19" s="73"/>
    </row>
    <row r="20" spans="1:27" s="22" customFormat="1" ht="15.75">
      <c r="A20" s="26"/>
      <c r="B20" s="65" t="s">
        <v>1149</v>
      </c>
      <c r="C20" s="28"/>
      <c r="D20" s="29"/>
      <c r="E20" s="36"/>
      <c r="F20" s="30">
        <f>SUM(F10:F16)</f>
        <v>24151.85</v>
      </c>
      <c r="G20" s="256"/>
      <c r="H20" s="256"/>
      <c r="I20" s="258"/>
      <c r="J20" s="258"/>
      <c r="K20" s="259"/>
      <c r="L20" s="260"/>
      <c r="M20" s="260"/>
      <c r="N20" s="260"/>
      <c r="O20" s="259"/>
      <c r="P20" s="261"/>
      <c r="Q20" s="73"/>
      <c r="R20" s="224"/>
      <c r="S20" s="73"/>
    </row>
    <row r="21" spans="1:27" s="22" customFormat="1" ht="15.75">
      <c r="A21" s="31" t="s">
        <v>560</v>
      </c>
      <c r="B21" s="32" t="s">
        <v>60</v>
      </c>
      <c r="C21" s="32"/>
      <c r="D21" s="33"/>
      <c r="E21" s="84"/>
      <c r="F21" s="34"/>
      <c r="G21" s="256"/>
      <c r="H21" s="256"/>
      <c r="I21" s="258"/>
      <c r="J21" s="258"/>
      <c r="K21" s="259"/>
      <c r="L21" s="260"/>
      <c r="M21" s="260"/>
      <c r="N21" s="260"/>
      <c r="O21" s="259"/>
      <c r="P21" s="261"/>
      <c r="Q21" s="73"/>
      <c r="R21" s="224"/>
      <c r="S21" s="73"/>
      <c r="T21" s="73"/>
      <c r="U21" s="73"/>
      <c r="V21" s="73"/>
      <c r="W21" s="73"/>
      <c r="X21" s="73"/>
      <c r="Y21" s="73"/>
      <c r="Z21" s="73"/>
      <c r="AA21" s="73"/>
    </row>
    <row r="22" spans="1:27" s="22" customFormat="1" ht="30">
      <c r="A22" s="36" t="s">
        <v>561</v>
      </c>
      <c r="B22" s="25" t="s">
        <v>127</v>
      </c>
      <c r="C22" s="36" t="s">
        <v>24</v>
      </c>
      <c r="D22" s="18">
        <v>270.39999999999998</v>
      </c>
      <c r="E22" s="19">
        <v>5.73</v>
      </c>
      <c r="F22" s="20">
        <f>ROUND(E22*D22,2)</f>
        <v>1549.39</v>
      </c>
      <c r="G22" s="256">
        <v>270.39999999999998</v>
      </c>
      <c r="H22" s="256"/>
      <c r="I22" s="258"/>
      <c r="J22" s="258"/>
      <c r="K22" s="259"/>
      <c r="L22" s="260">
        <f t="shared" si="6"/>
        <v>0</v>
      </c>
      <c r="M22" s="260">
        <f t="shared" si="7"/>
        <v>0</v>
      </c>
      <c r="N22" s="260">
        <f t="shared" si="8"/>
        <v>0</v>
      </c>
      <c r="O22" s="259">
        <f t="shared" ref="O22:O25" si="15">D22+H22-I22+J22-G22</f>
        <v>0</v>
      </c>
      <c r="P22" s="261">
        <f t="shared" si="9"/>
        <v>0</v>
      </c>
      <c r="Q22" s="73"/>
      <c r="R22" s="224"/>
      <c r="S22" s="73"/>
    </row>
    <row r="23" spans="1:27" s="73" customFormat="1" ht="30">
      <c r="A23" s="46" t="s">
        <v>562</v>
      </c>
      <c r="B23" s="25" t="s">
        <v>128</v>
      </c>
      <c r="C23" s="46" t="s">
        <v>25</v>
      </c>
      <c r="D23" s="58">
        <v>142.16999999999999</v>
      </c>
      <c r="E23" s="106">
        <v>23.19</v>
      </c>
      <c r="F23" s="108">
        <f>ROUND(E23*D23,2)</f>
        <v>3296.92</v>
      </c>
      <c r="G23" s="256">
        <v>142.16999999999999</v>
      </c>
      <c r="H23" s="256"/>
      <c r="I23" s="258"/>
      <c r="J23" s="258"/>
      <c r="K23" s="259"/>
      <c r="L23" s="260">
        <f t="shared" si="6"/>
        <v>0</v>
      </c>
      <c r="M23" s="260">
        <f t="shared" si="7"/>
        <v>0</v>
      </c>
      <c r="N23" s="260">
        <f t="shared" si="8"/>
        <v>0</v>
      </c>
      <c r="O23" s="259">
        <f t="shared" si="15"/>
        <v>0</v>
      </c>
      <c r="P23" s="261">
        <f t="shared" si="9"/>
        <v>0</v>
      </c>
      <c r="R23" s="224"/>
    </row>
    <row r="24" spans="1:27" s="22" customFormat="1" ht="15.75">
      <c r="A24" s="16" t="s">
        <v>563</v>
      </c>
      <c r="B24" s="25" t="s">
        <v>129</v>
      </c>
      <c r="C24" s="36" t="s">
        <v>24</v>
      </c>
      <c r="D24" s="29">
        <v>263.11</v>
      </c>
      <c r="E24" s="36">
        <v>9.51</v>
      </c>
      <c r="F24" s="20">
        <f t="shared" ref="F24:F25" si="16">ROUND(E24*D24,2)</f>
        <v>2502.1799999999998</v>
      </c>
      <c r="G24" s="256">
        <v>263.11</v>
      </c>
      <c r="H24" s="256"/>
      <c r="I24" s="258"/>
      <c r="J24" s="258"/>
      <c r="K24" s="259"/>
      <c r="L24" s="260">
        <f t="shared" si="6"/>
        <v>0</v>
      </c>
      <c r="M24" s="260">
        <f t="shared" si="7"/>
        <v>0</v>
      </c>
      <c r="N24" s="260">
        <f t="shared" si="8"/>
        <v>0</v>
      </c>
      <c r="O24" s="259">
        <f t="shared" si="15"/>
        <v>0</v>
      </c>
      <c r="P24" s="261">
        <f t="shared" si="9"/>
        <v>0</v>
      </c>
      <c r="Q24" s="73"/>
      <c r="R24" s="224"/>
      <c r="S24" s="73"/>
    </row>
    <row r="25" spans="1:27" s="22" customFormat="1" ht="15.75">
      <c r="A25" s="16" t="s">
        <v>564</v>
      </c>
      <c r="B25" s="25" t="s">
        <v>130</v>
      </c>
      <c r="C25" s="36" t="s">
        <v>24</v>
      </c>
      <c r="D25" s="29">
        <v>56.39</v>
      </c>
      <c r="E25" s="36">
        <v>1.76</v>
      </c>
      <c r="F25" s="20">
        <f t="shared" si="16"/>
        <v>99.25</v>
      </c>
      <c r="G25" s="256">
        <v>56.39</v>
      </c>
      <c r="H25" s="256"/>
      <c r="I25" s="258"/>
      <c r="J25" s="258"/>
      <c r="K25" s="259"/>
      <c r="L25" s="260">
        <f t="shared" si="6"/>
        <v>0</v>
      </c>
      <c r="M25" s="260">
        <f t="shared" si="7"/>
        <v>0</v>
      </c>
      <c r="N25" s="260">
        <f t="shared" si="8"/>
        <v>0</v>
      </c>
      <c r="O25" s="259">
        <f t="shared" si="15"/>
        <v>0</v>
      </c>
      <c r="P25" s="261">
        <f t="shared" si="9"/>
        <v>0</v>
      </c>
      <c r="Q25" s="73"/>
      <c r="R25" s="224"/>
      <c r="S25" s="73"/>
    </row>
    <row r="26" spans="1:27" s="22" customFormat="1" ht="15.75">
      <c r="A26" s="16"/>
      <c r="B26" s="65" t="s">
        <v>1148</v>
      </c>
      <c r="C26" s="36"/>
      <c r="D26" s="29"/>
      <c r="E26" s="36"/>
      <c r="F26" s="77">
        <f>SUM(F22:F25)</f>
        <v>7447.74</v>
      </c>
      <c r="G26" s="256"/>
      <c r="H26" s="256"/>
      <c r="I26" s="258"/>
      <c r="J26" s="258"/>
      <c r="K26" s="259"/>
      <c r="L26" s="260"/>
      <c r="M26" s="260"/>
      <c r="N26" s="260"/>
      <c r="O26" s="259"/>
      <c r="P26" s="261"/>
      <c r="Q26" s="73"/>
      <c r="R26" s="224"/>
      <c r="S26" s="73"/>
    </row>
    <row r="27" spans="1:27" s="22" customFormat="1" ht="15.75">
      <c r="A27" s="98" t="s">
        <v>565</v>
      </c>
      <c r="B27" s="94" t="s">
        <v>132</v>
      </c>
      <c r="C27" s="95"/>
      <c r="D27" s="96"/>
      <c r="E27" s="95"/>
      <c r="F27" s="97"/>
      <c r="G27" s="256"/>
      <c r="H27" s="256"/>
      <c r="I27" s="258"/>
      <c r="J27" s="258"/>
      <c r="K27" s="259"/>
      <c r="L27" s="260"/>
      <c r="M27" s="260"/>
      <c r="N27" s="260"/>
      <c r="O27" s="259"/>
      <c r="P27" s="261"/>
      <c r="Q27" s="73"/>
      <c r="R27" s="224">
        <f>SUM(P22:P35)</f>
        <v>1441.4099999999999</v>
      </c>
      <c r="S27" s="73"/>
    </row>
    <row r="28" spans="1:27" s="22" customFormat="1" ht="15.75">
      <c r="A28" s="16" t="s">
        <v>566</v>
      </c>
      <c r="B28" s="25" t="s">
        <v>133</v>
      </c>
      <c r="C28" s="36" t="s">
        <v>24</v>
      </c>
      <c r="D28" s="29">
        <v>11.26</v>
      </c>
      <c r="E28" s="36">
        <v>23.19</v>
      </c>
      <c r="F28" s="20">
        <f>D28*E28</f>
        <v>261.11939999999998</v>
      </c>
      <c r="G28" s="256"/>
      <c r="H28" s="256"/>
      <c r="I28" s="258"/>
      <c r="J28" s="258"/>
      <c r="K28" s="259">
        <v>60.4</v>
      </c>
      <c r="L28" s="260">
        <f t="shared" si="6"/>
        <v>0</v>
      </c>
      <c r="M28" s="260">
        <f t="shared" si="7"/>
        <v>0</v>
      </c>
      <c r="N28" s="260">
        <f t="shared" si="8"/>
        <v>0</v>
      </c>
      <c r="O28" s="259">
        <f t="shared" ref="O28:O30" si="17">D28+H28-I28+J28-G28</f>
        <v>11.26</v>
      </c>
      <c r="P28" s="261">
        <f t="shared" si="9"/>
        <v>680.1</v>
      </c>
      <c r="Q28" s="73"/>
      <c r="R28" s="224"/>
      <c r="S28" s="73"/>
    </row>
    <row r="29" spans="1:27" s="22" customFormat="1" ht="15.75">
      <c r="A29" s="16" t="s">
        <v>567</v>
      </c>
      <c r="B29" s="25" t="s">
        <v>129</v>
      </c>
      <c r="C29" s="36" t="s">
        <v>25</v>
      </c>
      <c r="D29" s="29">
        <v>17.739999999999998</v>
      </c>
      <c r="E29" s="36">
        <v>9.51</v>
      </c>
      <c r="F29" s="20">
        <f t="shared" ref="F29:F30" si="18">D29*E29</f>
        <v>168.70739999999998</v>
      </c>
      <c r="G29" s="256"/>
      <c r="H29" s="256"/>
      <c r="I29" s="258"/>
      <c r="J29" s="258"/>
      <c r="K29" s="259">
        <v>4.54</v>
      </c>
      <c r="L29" s="260">
        <f t="shared" si="6"/>
        <v>0</v>
      </c>
      <c r="M29" s="260">
        <f t="shared" si="7"/>
        <v>0</v>
      </c>
      <c r="N29" s="260">
        <f t="shared" si="8"/>
        <v>0</v>
      </c>
      <c r="O29" s="259">
        <f t="shared" si="17"/>
        <v>17.739999999999998</v>
      </c>
      <c r="P29" s="261">
        <f t="shared" si="9"/>
        <v>80.540000000000006</v>
      </c>
      <c r="Q29" s="73"/>
      <c r="R29" s="224"/>
      <c r="S29" s="73"/>
    </row>
    <row r="30" spans="1:27" s="22" customFormat="1" ht="15.75">
      <c r="A30" s="16" t="s">
        <v>568</v>
      </c>
      <c r="B30" s="25" t="s">
        <v>130</v>
      </c>
      <c r="C30" s="36" t="s">
        <v>134</v>
      </c>
      <c r="D30" s="29">
        <v>6.39</v>
      </c>
      <c r="E30" s="36">
        <v>1.76</v>
      </c>
      <c r="F30" s="20">
        <f t="shared" si="18"/>
        <v>11.2464</v>
      </c>
      <c r="G30" s="256"/>
      <c r="H30" s="256"/>
      <c r="I30" s="258"/>
      <c r="J30" s="258"/>
      <c r="K30" s="259">
        <v>36.619999999999997</v>
      </c>
      <c r="L30" s="260">
        <f t="shared" si="6"/>
        <v>0</v>
      </c>
      <c r="M30" s="260">
        <f t="shared" si="7"/>
        <v>0</v>
      </c>
      <c r="N30" s="260">
        <f t="shared" si="8"/>
        <v>0</v>
      </c>
      <c r="O30" s="259">
        <f t="shared" si="17"/>
        <v>6.39</v>
      </c>
      <c r="P30" s="261">
        <f t="shared" si="9"/>
        <v>234</v>
      </c>
      <c r="Q30" s="73"/>
      <c r="R30" s="224"/>
      <c r="S30" s="73"/>
    </row>
    <row r="31" spans="1:27" s="22" customFormat="1" ht="15.75">
      <c r="A31" s="16"/>
      <c r="B31" s="65" t="s">
        <v>72</v>
      </c>
      <c r="C31" s="36"/>
      <c r="D31" s="29"/>
      <c r="E31" s="36"/>
      <c r="F31" s="77">
        <f>SUM(F28:F30)+0.01</f>
        <v>441.08319999999992</v>
      </c>
      <c r="G31" s="256"/>
      <c r="H31" s="256"/>
      <c r="I31" s="258"/>
      <c r="J31" s="258"/>
      <c r="K31" s="259"/>
      <c r="L31" s="260"/>
      <c r="M31" s="260"/>
      <c r="N31" s="260"/>
      <c r="O31" s="259"/>
      <c r="P31" s="261"/>
      <c r="Q31" s="73"/>
      <c r="R31" s="224"/>
      <c r="S31" s="73"/>
    </row>
    <row r="32" spans="1:27" s="22" customFormat="1" ht="15.75">
      <c r="A32" s="31" t="s">
        <v>569</v>
      </c>
      <c r="B32" s="76" t="s">
        <v>135</v>
      </c>
      <c r="C32" s="75"/>
      <c r="D32" s="90"/>
      <c r="E32" s="75"/>
      <c r="F32" s="88"/>
      <c r="G32" s="256"/>
      <c r="H32" s="256"/>
      <c r="I32" s="258"/>
      <c r="J32" s="258"/>
      <c r="K32" s="259"/>
      <c r="L32" s="260"/>
      <c r="M32" s="260"/>
      <c r="N32" s="260"/>
      <c r="O32" s="259"/>
      <c r="P32" s="261"/>
      <c r="Q32" s="73"/>
      <c r="R32" s="224"/>
      <c r="S32" s="73"/>
    </row>
    <row r="33" spans="1:28" s="22" customFormat="1" ht="24" customHeight="1">
      <c r="A33" s="16" t="s">
        <v>570</v>
      </c>
      <c r="B33" s="25" t="s">
        <v>136</v>
      </c>
      <c r="C33" s="36" t="s">
        <v>24</v>
      </c>
      <c r="D33" s="29">
        <v>5.78</v>
      </c>
      <c r="E33" s="36">
        <v>23.19</v>
      </c>
      <c r="F33" s="20">
        <f t="shared" ref="F33:F35" si="19">D33*E33</f>
        <v>134.03820000000002</v>
      </c>
      <c r="G33" s="256"/>
      <c r="H33" s="256"/>
      <c r="I33" s="258"/>
      <c r="J33" s="258"/>
      <c r="K33" s="259">
        <v>60.4</v>
      </c>
      <c r="L33" s="260">
        <f t="shared" si="6"/>
        <v>0</v>
      </c>
      <c r="M33" s="260">
        <f t="shared" si="7"/>
        <v>0</v>
      </c>
      <c r="N33" s="260">
        <f t="shared" si="8"/>
        <v>0</v>
      </c>
      <c r="O33" s="259">
        <f t="shared" ref="O33:O35" si="20">D33+H33-I33+J33-G33</f>
        <v>5.78</v>
      </c>
      <c r="P33" s="261">
        <f t="shared" si="9"/>
        <v>349.11</v>
      </c>
      <c r="Q33" s="73"/>
      <c r="R33" s="224"/>
      <c r="S33" s="73"/>
      <c r="T33" s="73"/>
      <c r="U33" s="73"/>
      <c r="V33" s="73"/>
      <c r="W33" s="73"/>
      <c r="X33" s="73"/>
      <c r="Y33" s="73"/>
      <c r="Z33" s="73"/>
      <c r="AA33" s="73"/>
      <c r="AB33" s="73"/>
    </row>
    <row r="34" spans="1:28" s="22" customFormat="1" ht="15.75">
      <c r="A34" s="16" t="s">
        <v>571</v>
      </c>
      <c r="B34" s="25" t="s">
        <v>129</v>
      </c>
      <c r="C34" s="36" t="s">
        <v>25</v>
      </c>
      <c r="D34" s="29">
        <v>12.96</v>
      </c>
      <c r="E34" s="36">
        <v>9.51</v>
      </c>
      <c r="F34" s="20">
        <f t="shared" si="19"/>
        <v>123.2496</v>
      </c>
      <c r="G34" s="256"/>
      <c r="H34" s="256"/>
      <c r="I34" s="258"/>
      <c r="J34" s="258"/>
      <c r="K34" s="259">
        <v>4.54</v>
      </c>
      <c r="L34" s="260">
        <f t="shared" si="6"/>
        <v>0</v>
      </c>
      <c r="M34" s="260">
        <f t="shared" si="7"/>
        <v>0</v>
      </c>
      <c r="N34" s="260">
        <f t="shared" si="8"/>
        <v>0</v>
      </c>
      <c r="O34" s="259">
        <f t="shared" si="20"/>
        <v>12.96</v>
      </c>
      <c r="P34" s="261">
        <f t="shared" si="9"/>
        <v>58.84</v>
      </c>
      <c r="Q34" s="73"/>
      <c r="R34" s="224"/>
      <c r="S34" s="73"/>
      <c r="T34" s="73"/>
      <c r="U34" s="73"/>
      <c r="V34" s="73"/>
      <c r="W34" s="73"/>
      <c r="X34" s="73"/>
      <c r="Y34" s="73"/>
      <c r="Z34" s="73"/>
      <c r="AA34" s="73"/>
      <c r="AB34" s="73"/>
    </row>
    <row r="35" spans="1:28" s="22" customFormat="1" ht="15.75">
      <c r="A35" s="16" t="s">
        <v>572</v>
      </c>
      <c r="B35" s="25" t="s">
        <v>130</v>
      </c>
      <c r="C35" s="36" t="s">
        <v>24</v>
      </c>
      <c r="D35" s="29">
        <v>1.06</v>
      </c>
      <c r="E35" s="36">
        <v>1.76</v>
      </c>
      <c r="F35" s="20">
        <f t="shared" si="19"/>
        <v>1.8656000000000001</v>
      </c>
      <c r="G35" s="256"/>
      <c r="H35" s="256"/>
      <c r="I35" s="258"/>
      <c r="J35" s="258"/>
      <c r="K35" s="259">
        <v>36.619999999999997</v>
      </c>
      <c r="L35" s="260">
        <f t="shared" si="6"/>
        <v>0</v>
      </c>
      <c r="M35" s="260">
        <f t="shared" si="7"/>
        <v>0</v>
      </c>
      <c r="N35" s="260">
        <f t="shared" si="8"/>
        <v>0</v>
      </c>
      <c r="O35" s="259">
        <f t="shared" si="20"/>
        <v>1.06</v>
      </c>
      <c r="P35" s="261">
        <f t="shared" si="9"/>
        <v>38.82</v>
      </c>
      <c r="Q35" s="73"/>
      <c r="R35" s="224"/>
      <c r="S35" s="73"/>
      <c r="T35" s="73"/>
      <c r="U35" s="73"/>
      <c r="V35" s="73"/>
      <c r="W35" s="73"/>
      <c r="X35" s="73"/>
      <c r="Y35" s="73"/>
      <c r="Z35" s="73"/>
      <c r="AA35" s="73"/>
      <c r="AB35" s="73"/>
    </row>
    <row r="36" spans="1:28" s="22" customFormat="1" ht="15.75">
      <c r="A36" s="16"/>
      <c r="B36" s="65" t="s">
        <v>1147</v>
      </c>
      <c r="C36" s="36"/>
      <c r="D36" s="29"/>
      <c r="E36" s="36"/>
      <c r="F36" s="77">
        <f>SUM(F33:F35)-0.01</f>
        <v>259.14339999999999</v>
      </c>
      <c r="G36" s="256"/>
      <c r="H36" s="256"/>
      <c r="I36" s="258"/>
      <c r="J36" s="258"/>
      <c r="K36" s="259"/>
      <c r="L36" s="260"/>
      <c r="M36" s="260"/>
      <c r="N36" s="260"/>
      <c r="O36" s="259"/>
      <c r="P36" s="261"/>
      <c r="Q36" s="73"/>
      <c r="R36" s="224"/>
      <c r="S36" s="73"/>
      <c r="T36" s="73"/>
      <c r="U36" s="73"/>
      <c r="V36" s="73"/>
      <c r="W36" s="73"/>
      <c r="X36" s="73"/>
      <c r="Y36" s="73"/>
      <c r="Z36" s="73"/>
      <c r="AA36" s="73"/>
      <c r="AB36" s="73"/>
    </row>
    <row r="37" spans="1:28" s="22" customFormat="1" ht="15.75">
      <c r="A37" s="31" t="s">
        <v>573</v>
      </c>
      <c r="B37" s="32" t="s">
        <v>61</v>
      </c>
      <c r="C37" s="32"/>
      <c r="D37" s="37"/>
      <c r="E37" s="84"/>
      <c r="F37" s="34"/>
      <c r="G37" s="256"/>
      <c r="H37" s="256"/>
      <c r="I37" s="258"/>
      <c r="J37" s="258"/>
      <c r="K37" s="259"/>
      <c r="L37" s="260"/>
      <c r="M37" s="260"/>
      <c r="N37" s="260"/>
      <c r="O37" s="259"/>
      <c r="P37" s="261"/>
      <c r="Q37" s="73"/>
      <c r="R37" s="224"/>
      <c r="S37" s="73"/>
      <c r="T37" s="73"/>
      <c r="U37" s="73"/>
      <c r="V37" s="73"/>
      <c r="W37" s="73"/>
      <c r="X37" s="73"/>
      <c r="Y37" s="73"/>
      <c r="Z37" s="73"/>
      <c r="AA37" s="73"/>
      <c r="AB37" s="73"/>
    </row>
    <row r="38" spans="1:28" s="73" customFormat="1" ht="15.75">
      <c r="A38" s="53" t="s">
        <v>574</v>
      </c>
      <c r="B38" s="54" t="s">
        <v>1151</v>
      </c>
      <c r="C38" s="55"/>
      <c r="D38" s="56"/>
      <c r="E38" s="48"/>
      <c r="F38" s="225"/>
      <c r="G38" s="256"/>
      <c r="H38" s="256"/>
      <c r="I38" s="258"/>
      <c r="J38" s="258"/>
      <c r="K38" s="259"/>
      <c r="L38" s="260"/>
      <c r="M38" s="260"/>
      <c r="N38" s="260"/>
      <c r="O38" s="259"/>
      <c r="P38" s="261"/>
      <c r="R38" s="224"/>
    </row>
    <row r="39" spans="1:28" s="73" customFormat="1" ht="15.75">
      <c r="A39" s="53"/>
      <c r="B39" s="55" t="s">
        <v>1150</v>
      </c>
      <c r="C39" s="48" t="s">
        <v>27</v>
      </c>
      <c r="D39" s="58">
        <v>399</v>
      </c>
      <c r="E39" s="48">
        <v>35.74</v>
      </c>
      <c r="F39" s="108">
        <f t="shared" ref="F39:F44" si="21">ROUND(E39*D39,2)</f>
        <v>14260.26</v>
      </c>
      <c r="G39" s="256"/>
      <c r="H39" s="256"/>
      <c r="I39" s="258"/>
      <c r="J39" s="258"/>
      <c r="K39" s="259">
        <v>53.23</v>
      </c>
      <c r="L39" s="260">
        <f t="shared" si="6"/>
        <v>0</v>
      </c>
      <c r="M39" s="260">
        <f t="shared" si="7"/>
        <v>0</v>
      </c>
      <c r="N39" s="260">
        <f t="shared" si="8"/>
        <v>0</v>
      </c>
      <c r="O39" s="259">
        <f t="shared" ref="O39:O44" si="22">D39+H39-I39+J39-G39</f>
        <v>399</v>
      </c>
      <c r="P39" s="261">
        <f t="shared" si="9"/>
        <v>21238.77</v>
      </c>
      <c r="R39" s="224"/>
    </row>
    <row r="40" spans="1:28" s="73" customFormat="1" ht="15.75">
      <c r="A40" s="48" t="s">
        <v>575</v>
      </c>
      <c r="B40" s="64" t="s">
        <v>56</v>
      </c>
      <c r="C40" s="48" t="s">
        <v>24</v>
      </c>
      <c r="D40" s="58">
        <v>73.61</v>
      </c>
      <c r="E40" s="106">
        <v>17.73</v>
      </c>
      <c r="F40" s="108">
        <f t="shared" si="21"/>
        <v>1305.1099999999999</v>
      </c>
      <c r="G40" s="256">
        <v>59</v>
      </c>
      <c r="H40" s="256"/>
      <c r="I40" s="258"/>
      <c r="J40" s="258"/>
      <c r="K40" s="259">
        <v>14.07</v>
      </c>
      <c r="L40" s="260">
        <f t="shared" si="6"/>
        <v>0</v>
      </c>
      <c r="M40" s="260">
        <f t="shared" si="7"/>
        <v>0</v>
      </c>
      <c r="N40" s="260">
        <f t="shared" si="8"/>
        <v>0</v>
      </c>
      <c r="O40" s="259">
        <f t="shared" si="22"/>
        <v>14.61</v>
      </c>
      <c r="P40" s="261">
        <f t="shared" si="9"/>
        <v>205.56</v>
      </c>
      <c r="R40" s="224"/>
    </row>
    <row r="41" spans="1:28" s="73" customFormat="1" ht="15.75">
      <c r="A41" s="48" t="s">
        <v>576</v>
      </c>
      <c r="B41" s="64" t="s">
        <v>62</v>
      </c>
      <c r="C41" s="48" t="s">
        <v>25</v>
      </c>
      <c r="D41" s="58">
        <v>133.93</v>
      </c>
      <c r="E41" s="106">
        <v>20.73</v>
      </c>
      <c r="F41" s="108">
        <f t="shared" si="21"/>
        <v>2776.37</v>
      </c>
      <c r="G41" s="256">
        <v>107.14</v>
      </c>
      <c r="H41" s="256"/>
      <c r="I41" s="258"/>
      <c r="J41" s="258"/>
      <c r="K41" s="259">
        <v>43.36</v>
      </c>
      <c r="L41" s="260">
        <f t="shared" si="6"/>
        <v>0</v>
      </c>
      <c r="M41" s="260">
        <f t="shared" si="7"/>
        <v>0</v>
      </c>
      <c r="N41" s="260">
        <f t="shared" si="8"/>
        <v>0</v>
      </c>
      <c r="O41" s="259">
        <f t="shared" si="22"/>
        <v>26.790000000000006</v>
      </c>
      <c r="P41" s="261">
        <f t="shared" si="9"/>
        <v>1161.6099999999999</v>
      </c>
      <c r="R41" s="224"/>
    </row>
    <row r="42" spans="1:28" s="73" customFormat="1" ht="15.75">
      <c r="A42" s="48" t="s">
        <v>577</v>
      </c>
      <c r="B42" s="68" t="s">
        <v>73</v>
      </c>
      <c r="C42" s="48" t="s">
        <v>26</v>
      </c>
      <c r="D42" s="58">
        <v>654.17999999999995</v>
      </c>
      <c r="E42" s="106">
        <v>7.45</v>
      </c>
      <c r="F42" s="108">
        <f t="shared" si="21"/>
        <v>4873.6400000000003</v>
      </c>
      <c r="G42" s="256">
        <v>594.17999999999995</v>
      </c>
      <c r="H42" s="256"/>
      <c r="I42" s="258"/>
      <c r="J42" s="258"/>
      <c r="K42" s="259">
        <v>9.14</v>
      </c>
      <c r="L42" s="260">
        <f t="shared" si="6"/>
        <v>0</v>
      </c>
      <c r="M42" s="260">
        <f t="shared" si="7"/>
        <v>0</v>
      </c>
      <c r="N42" s="260">
        <f t="shared" si="8"/>
        <v>0</v>
      </c>
      <c r="O42" s="259">
        <f t="shared" si="22"/>
        <v>60</v>
      </c>
      <c r="P42" s="261">
        <f t="shared" si="9"/>
        <v>548.4</v>
      </c>
      <c r="R42" s="224"/>
    </row>
    <row r="43" spans="1:28" s="73" customFormat="1" ht="15.75">
      <c r="A43" s="48" t="s">
        <v>578</v>
      </c>
      <c r="B43" s="68" t="s">
        <v>137</v>
      </c>
      <c r="C43" s="48" t="s">
        <v>26</v>
      </c>
      <c r="D43" s="58">
        <v>383.55</v>
      </c>
      <c r="E43" s="106">
        <v>7.28</v>
      </c>
      <c r="F43" s="108">
        <f t="shared" si="21"/>
        <v>2792.24</v>
      </c>
      <c r="G43" s="256">
        <v>357.55</v>
      </c>
      <c r="H43" s="256"/>
      <c r="I43" s="258"/>
      <c r="J43" s="258"/>
      <c r="K43" s="259">
        <v>12.48</v>
      </c>
      <c r="L43" s="260">
        <f t="shared" si="6"/>
        <v>0</v>
      </c>
      <c r="M43" s="260">
        <f t="shared" si="7"/>
        <v>0</v>
      </c>
      <c r="N43" s="260">
        <f t="shared" si="8"/>
        <v>0</v>
      </c>
      <c r="O43" s="259">
        <f t="shared" si="22"/>
        <v>26</v>
      </c>
      <c r="P43" s="261">
        <f t="shared" si="9"/>
        <v>324.48</v>
      </c>
      <c r="R43" s="224"/>
    </row>
    <row r="44" spans="1:28" s="73" customFormat="1" ht="30">
      <c r="A44" s="48" t="s">
        <v>579</v>
      </c>
      <c r="B44" s="68" t="s">
        <v>74</v>
      </c>
      <c r="C44" s="48" t="s">
        <v>24</v>
      </c>
      <c r="D44" s="58">
        <v>32.380000000000003</v>
      </c>
      <c r="E44" s="106">
        <v>351.85</v>
      </c>
      <c r="F44" s="108">
        <f t="shared" si="21"/>
        <v>11392.9</v>
      </c>
      <c r="G44" s="256">
        <v>26.38</v>
      </c>
      <c r="H44" s="256"/>
      <c r="I44" s="258"/>
      <c r="J44" s="258"/>
      <c r="K44" s="259">
        <v>387.58</v>
      </c>
      <c r="L44" s="260">
        <f t="shared" si="6"/>
        <v>0</v>
      </c>
      <c r="M44" s="260">
        <f t="shared" si="7"/>
        <v>0</v>
      </c>
      <c r="N44" s="260">
        <f t="shared" si="8"/>
        <v>0</v>
      </c>
      <c r="O44" s="259">
        <f t="shared" si="22"/>
        <v>6.0000000000000036</v>
      </c>
      <c r="P44" s="261">
        <f t="shared" si="9"/>
        <v>2325.48</v>
      </c>
      <c r="R44" s="224"/>
    </row>
    <row r="45" spans="1:28" s="73" customFormat="1" ht="15.75">
      <c r="A45" s="48" t="s">
        <v>1171</v>
      </c>
      <c r="B45" s="68" t="s">
        <v>1170</v>
      </c>
      <c r="C45" s="48" t="s">
        <v>24</v>
      </c>
      <c r="D45" s="306"/>
      <c r="E45" s="106"/>
      <c r="F45" s="108"/>
      <c r="G45" s="256"/>
      <c r="H45" s="256"/>
      <c r="I45" s="258"/>
      <c r="J45" s="258">
        <v>32.380000000000003</v>
      </c>
      <c r="K45" s="259">
        <v>101.29</v>
      </c>
      <c r="L45" s="260">
        <f t="shared" ref="L45" si="23">ROUND(H45*K45,2)</f>
        <v>0</v>
      </c>
      <c r="M45" s="260">
        <f t="shared" ref="M45" si="24">ROUND(I45*K45,2)</f>
        <v>0</v>
      </c>
      <c r="N45" s="260">
        <f t="shared" ref="N45" si="25">ROUND(J45*K45,2)</f>
        <v>3279.77</v>
      </c>
      <c r="O45" s="259">
        <f t="shared" ref="O45" si="26">D45+H45-I45+J45-G45</f>
        <v>32.380000000000003</v>
      </c>
      <c r="P45" s="261">
        <f t="shared" ref="P45" si="27">ROUND(O45*K45,2)</f>
        <v>3279.77</v>
      </c>
      <c r="R45" s="224"/>
    </row>
    <row r="46" spans="1:28" s="73" customFormat="1" ht="15.75">
      <c r="A46" s="48"/>
      <c r="B46" s="107" t="s">
        <v>1146</v>
      </c>
      <c r="C46" s="48"/>
      <c r="D46" s="58"/>
      <c r="E46" s="48"/>
      <c r="F46" s="66">
        <f>SUM(F38:F44)</f>
        <v>37400.520000000004</v>
      </c>
      <c r="G46" s="256"/>
      <c r="H46" s="256"/>
      <c r="I46" s="258"/>
      <c r="J46" s="258"/>
      <c r="K46" s="259"/>
      <c r="L46" s="260"/>
      <c r="M46" s="260"/>
      <c r="N46" s="260"/>
      <c r="O46" s="259"/>
      <c r="P46" s="261"/>
      <c r="R46" s="224">
        <f>SUM(P39:P99)</f>
        <v>217435.53000000003</v>
      </c>
    </row>
    <row r="47" spans="1:28" s="22" customFormat="1" ht="15.75">
      <c r="A47" s="31" t="s">
        <v>580</v>
      </c>
      <c r="B47" s="32" t="s">
        <v>75</v>
      </c>
      <c r="C47" s="32"/>
      <c r="D47" s="37"/>
      <c r="E47" s="84"/>
      <c r="F47" s="34"/>
      <c r="G47" s="256"/>
      <c r="H47" s="256"/>
      <c r="I47" s="258"/>
      <c r="J47" s="258"/>
      <c r="K47" s="259"/>
      <c r="L47" s="260"/>
      <c r="M47" s="260"/>
      <c r="N47" s="260"/>
      <c r="O47" s="259"/>
      <c r="P47" s="261"/>
      <c r="Q47" s="73"/>
      <c r="R47" s="224"/>
      <c r="S47" s="73"/>
      <c r="T47" s="73"/>
      <c r="U47" s="73"/>
      <c r="V47" s="73"/>
      <c r="W47" s="73"/>
      <c r="X47" s="73"/>
      <c r="Y47" s="73"/>
      <c r="Z47" s="73"/>
      <c r="AA47" s="73"/>
      <c r="AB47" s="73"/>
    </row>
    <row r="48" spans="1:28" s="22" customFormat="1" ht="15.75">
      <c r="A48" s="16" t="s">
        <v>581</v>
      </c>
      <c r="B48" s="17" t="s">
        <v>138</v>
      </c>
      <c r="C48" s="16" t="s">
        <v>24</v>
      </c>
      <c r="D48" s="38">
        <v>707.67</v>
      </c>
      <c r="E48" s="19">
        <v>20.73</v>
      </c>
      <c r="F48" s="20">
        <f>ROUND(E48*D48,2)</f>
        <v>14670</v>
      </c>
      <c r="G48" s="256">
        <v>688</v>
      </c>
      <c r="H48" s="256"/>
      <c r="I48" s="258"/>
      <c r="J48" s="258"/>
      <c r="K48" s="259">
        <v>43.36</v>
      </c>
      <c r="L48" s="260">
        <f t="shared" si="6"/>
        <v>0</v>
      </c>
      <c r="M48" s="260">
        <f t="shared" si="7"/>
        <v>0</v>
      </c>
      <c r="N48" s="260">
        <f t="shared" si="8"/>
        <v>0</v>
      </c>
      <c r="O48" s="259">
        <f t="shared" ref="O48:O51" si="28">D48+H48-I48+J48-G48</f>
        <v>19.669999999999959</v>
      </c>
      <c r="P48" s="261">
        <f t="shared" si="9"/>
        <v>852.89</v>
      </c>
      <c r="Q48" s="73"/>
      <c r="R48" s="224"/>
      <c r="S48" s="73"/>
      <c r="T48" s="73"/>
      <c r="U48" s="73"/>
      <c r="V48" s="73"/>
      <c r="W48" s="73"/>
      <c r="X48" s="73"/>
      <c r="Y48" s="73"/>
      <c r="Z48" s="73"/>
      <c r="AA48" s="73"/>
      <c r="AB48" s="73"/>
    </row>
    <row r="49" spans="1:28" s="22" customFormat="1" ht="15.75">
      <c r="A49" s="16" t="s">
        <v>582</v>
      </c>
      <c r="B49" s="25" t="s">
        <v>73</v>
      </c>
      <c r="C49" s="16" t="s">
        <v>26</v>
      </c>
      <c r="D49" s="38">
        <v>1248.55</v>
      </c>
      <c r="E49" s="19">
        <v>7.45</v>
      </c>
      <c r="F49" s="20">
        <f t="shared" ref="F49:F51" si="29">ROUND(E49*D49,2)</f>
        <v>9301.7000000000007</v>
      </c>
      <c r="G49" s="256">
        <v>1235.8</v>
      </c>
      <c r="H49" s="256"/>
      <c r="I49" s="258"/>
      <c r="J49" s="258"/>
      <c r="K49" s="259">
        <v>9.14</v>
      </c>
      <c r="L49" s="260">
        <f t="shared" si="6"/>
        <v>0</v>
      </c>
      <c r="M49" s="260">
        <f t="shared" si="7"/>
        <v>0</v>
      </c>
      <c r="N49" s="260">
        <f t="shared" si="8"/>
        <v>0</v>
      </c>
      <c r="O49" s="259">
        <f t="shared" si="28"/>
        <v>12.75</v>
      </c>
      <c r="P49" s="261">
        <f t="shared" si="9"/>
        <v>116.54</v>
      </c>
      <c r="Q49" s="73"/>
      <c r="R49" s="224"/>
      <c r="S49" s="73"/>
      <c r="T49" s="73"/>
      <c r="U49" s="73"/>
      <c r="V49" s="73"/>
      <c r="W49" s="73"/>
      <c r="X49" s="73"/>
      <c r="Y49" s="73"/>
      <c r="Z49" s="73"/>
      <c r="AA49" s="73"/>
      <c r="AB49" s="73"/>
    </row>
    <row r="50" spans="1:28" s="22" customFormat="1" ht="15.75">
      <c r="A50" s="16" t="s">
        <v>583</v>
      </c>
      <c r="B50" s="25" t="s">
        <v>139</v>
      </c>
      <c r="C50" s="16" t="s">
        <v>26</v>
      </c>
      <c r="D50" s="38">
        <v>645.82000000000005</v>
      </c>
      <c r="E50" s="19">
        <v>7.28</v>
      </c>
      <c r="F50" s="20">
        <f t="shared" si="29"/>
        <v>4701.57</v>
      </c>
      <c r="G50" s="256">
        <v>625.4</v>
      </c>
      <c r="H50" s="256"/>
      <c r="I50" s="258"/>
      <c r="J50" s="258"/>
      <c r="K50" s="259">
        <v>12.48</v>
      </c>
      <c r="L50" s="260">
        <f t="shared" si="6"/>
        <v>0</v>
      </c>
      <c r="M50" s="260">
        <f t="shared" si="7"/>
        <v>0</v>
      </c>
      <c r="N50" s="260">
        <f t="shared" si="8"/>
        <v>0</v>
      </c>
      <c r="O50" s="259">
        <f t="shared" si="28"/>
        <v>20.420000000000073</v>
      </c>
      <c r="P50" s="261">
        <f t="shared" si="9"/>
        <v>254.84</v>
      </c>
      <c r="Q50" s="73"/>
      <c r="R50" s="224"/>
      <c r="S50" s="73"/>
      <c r="T50" s="73"/>
      <c r="U50" s="73"/>
      <c r="V50" s="73"/>
      <c r="W50" s="73"/>
      <c r="X50" s="73"/>
      <c r="Y50" s="73"/>
      <c r="Z50" s="73"/>
      <c r="AA50" s="73"/>
      <c r="AB50" s="73"/>
    </row>
    <row r="51" spans="1:28" s="22" customFormat="1" ht="30">
      <c r="A51" s="16" t="s">
        <v>584</v>
      </c>
      <c r="B51" s="25" t="s">
        <v>74</v>
      </c>
      <c r="C51" s="16" t="s">
        <v>24</v>
      </c>
      <c r="D51" s="18">
        <v>40.93</v>
      </c>
      <c r="E51" s="16">
        <v>351.85</v>
      </c>
      <c r="F51" s="20">
        <f t="shared" si="29"/>
        <v>14401.22</v>
      </c>
      <c r="G51" s="256">
        <v>37.9</v>
      </c>
      <c r="H51" s="256"/>
      <c r="I51" s="258"/>
      <c r="J51" s="258"/>
      <c r="K51" s="259">
        <v>387.58</v>
      </c>
      <c r="L51" s="260">
        <f t="shared" si="6"/>
        <v>0</v>
      </c>
      <c r="M51" s="260">
        <f t="shared" si="7"/>
        <v>0</v>
      </c>
      <c r="N51" s="260">
        <f t="shared" si="8"/>
        <v>0</v>
      </c>
      <c r="O51" s="259">
        <f t="shared" si="28"/>
        <v>3.0300000000000011</v>
      </c>
      <c r="P51" s="261">
        <f t="shared" si="9"/>
        <v>1174.3699999999999</v>
      </c>
      <c r="Q51" s="73"/>
      <c r="R51" s="224"/>
      <c r="S51" s="73"/>
      <c r="T51" s="73"/>
      <c r="U51" s="73"/>
      <c r="V51" s="73"/>
      <c r="W51" s="73"/>
      <c r="X51" s="73"/>
      <c r="Y51" s="73"/>
      <c r="Z51" s="73"/>
      <c r="AA51" s="73"/>
      <c r="AB51" s="73"/>
    </row>
    <row r="52" spans="1:28" s="22" customFormat="1" ht="15.75">
      <c r="A52" s="16" t="s">
        <v>1172</v>
      </c>
      <c r="B52" s="68" t="s">
        <v>1170</v>
      </c>
      <c r="C52" s="48" t="s">
        <v>24</v>
      </c>
      <c r="D52" s="18"/>
      <c r="E52" s="16"/>
      <c r="F52" s="20"/>
      <c r="G52" s="256"/>
      <c r="H52" s="256"/>
      <c r="I52" s="258"/>
      <c r="J52" s="258">
        <v>40.93</v>
      </c>
      <c r="K52" s="259">
        <v>101.29</v>
      </c>
      <c r="L52" s="260">
        <f t="shared" ref="L52" si="30">ROUND(H52*K52,2)</f>
        <v>0</v>
      </c>
      <c r="M52" s="260">
        <f t="shared" ref="M52" si="31">ROUND(I52*K52,2)</f>
        <v>0</v>
      </c>
      <c r="N52" s="260">
        <f t="shared" ref="N52" si="32">ROUND(J52*K52,2)</f>
        <v>4145.8</v>
      </c>
      <c r="O52" s="259">
        <f t="shared" ref="O52" si="33">D52+H52-I52+J52-G52</f>
        <v>40.93</v>
      </c>
      <c r="P52" s="261">
        <f t="shared" ref="P52" si="34">ROUND(O52*K52,2)</f>
        <v>4145.8</v>
      </c>
      <c r="Q52" s="73"/>
      <c r="R52" s="224"/>
      <c r="S52" s="73"/>
      <c r="T52" s="73"/>
      <c r="U52" s="73"/>
      <c r="V52" s="73"/>
      <c r="W52" s="73"/>
      <c r="X52" s="73"/>
      <c r="Y52" s="73"/>
      <c r="Z52" s="73"/>
      <c r="AA52" s="73"/>
      <c r="AB52" s="73"/>
    </row>
    <row r="53" spans="1:28" s="22" customFormat="1" ht="15.75">
      <c r="A53" s="16"/>
      <c r="B53" s="65" t="s">
        <v>1145</v>
      </c>
      <c r="C53" s="16"/>
      <c r="D53" s="18"/>
      <c r="E53" s="16"/>
      <c r="F53" s="78">
        <f>SUM(F48:F51)</f>
        <v>43074.49</v>
      </c>
      <c r="G53" s="256"/>
      <c r="H53" s="256"/>
      <c r="I53" s="258"/>
      <c r="J53" s="258"/>
      <c r="K53" s="259"/>
      <c r="L53" s="260"/>
      <c r="M53" s="260"/>
      <c r="N53" s="260"/>
      <c r="O53" s="259"/>
      <c r="P53" s="261"/>
      <c r="Q53" s="73"/>
      <c r="R53" s="224"/>
      <c r="S53" s="73"/>
      <c r="T53" s="73"/>
      <c r="U53" s="73"/>
      <c r="V53" s="73"/>
      <c r="W53" s="73"/>
      <c r="X53" s="73"/>
      <c r="Y53" s="73"/>
      <c r="Z53" s="73"/>
      <c r="AA53" s="73"/>
      <c r="AB53" s="73"/>
    </row>
    <row r="54" spans="1:28" s="22" customFormat="1" ht="15.75">
      <c r="A54" s="31" t="s">
        <v>585</v>
      </c>
      <c r="B54" s="32" t="s">
        <v>548</v>
      </c>
      <c r="C54" s="32"/>
      <c r="D54" s="37"/>
      <c r="E54" s="84"/>
      <c r="F54" s="34"/>
      <c r="G54" s="256"/>
      <c r="H54" s="256"/>
      <c r="I54" s="258"/>
      <c r="J54" s="258"/>
      <c r="K54" s="259"/>
      <c r="L54" s="260"/>
      <c r="M54" s="260"/>
      <c r="N54" s="260"/>
      <c r="O54" s="259"/>
      <c r="P54" s="261"/>
      <c r="Q54" s="73"/>
      <c r="R54" s="224"/>
      <c r="S54" s="73"/>
      <c r="T54" s="73"/>
      <c r="U54" s="73"/>
      <c r="V54" s="73"/>
      <c r="W54" s="73"/>
      <c r="X54" s="73"/>
      <c r="Y54" s="73"/>
      <c r="Z54" s="73"/>
      <c r="AA54" s="73"/>
      <c r="AB54" s="73"/>
    </row>
    <row r="55" spans="1:28" s="22" customFormat="1" ht="15.75">
      <c r="A55" s="16" t="s">
        <v>586</v>
      </c>
      <c r="B55" s="17" t="s">
        <v>141</v>
      </c>
      <c r="C55" s="16" t="s">
        <v>27</v>
      </c>
      <c r="D55" s="38">
        <v>56</v>
      </c>
      <c r="E55" s="19">
        <v>43.21</v>
      </c>
      <c r="F55" s="20">
        <f>ROUND(E55*D55,2)</f>
        <v>2419.7600000000002</v>
      </c>
      <c r="G55" s="256"/>
      <c r="H55" s="256"/>
      <c r="I55" s="258"/>
      <c r="J55" s="258"/>
      <c r="K55" s="259">
        <v>97.05</v>
      </c>
      <c r="L55" s="260">
        <f t="shared" si="6"/>
        <v>0</v>
      </c>
      <c r="M55" s="260">
        <f t="shared" si="7"/>
        <v>0</v>
      </c>
      <c r="N55" s="260">
        <f t="shared" si="8"/>
        <v>0</v>
      </c>
      <c r="O55" s="259">
        <f t="shared" ref="O55:O60" si="35">D55+H55-I55+J55-G55</f>
        <v>56</v>
      </c>
      <c r="P55" s="261">
        <f t="shared" si="9"/>
        <v>5434.8</v>
      </c>
      <c r="Q55" s="73"/>
      <c r="R55" s="224"/>
      <c r="S55" s="73"/>
      <c r="T55" s="73"/>
      <c r="U55" s="73"/>
      <c r="V55" s="73"/>
      <c r="W55" s="73"/>
      <c r="X55" s="73"/>
      <c r="Y55" s="73"/>
      <c r="Z55" s="73"/>
      <c r="AA55" s="73"/>
      <c r="AB55" s="73"/>
    </row>
    <row r="56" spans="1:28" s="22" customFormat="1" ht="15.75">
      <c r="A56" s="16" t="s">
        <v>587</v>
      </c>
      <c r="B56" s="25" t="s">
        <v>549</v>
      </c>
      <c r="C56" s="16" t="s">
        <v>30</v>
      </c>
      <c r="D56" s="38">
        <v>12</v>
      </c>
      <c r="E56" s="19">
        <v>37.65</v>
      </c>
      <c r="F56" s="20">
        <f t="shared" ref="F56:F60" si="36">ROUND(E56*D56,2)</f>
        <v>451.8</v>
      </c>
      <c r="G56" s="256"/>
      <c r="H56" s="256"/>
      <c r="I56" s="258"/>
      <c r="J56" s="258"/>
      <c r="K56" s="259">
        <v>43.06</v>
      </c>
      <c r="L56" s="260">
        <f t="shared" si="6"/>
        <v>0</v>
      </c>
      <c r="M56" s="260">
        <f t="shared" si="7"/>
        <v>0</v>
      </c>
      <c r="N56" s="260">
        <f t="shared" si="8"/>
        <v>0</v>
      </c>
      <c r="O56" s="259">
        <f t="shared" si="35"/>
        <v>12</v>
      </c>
      <c r="P56" s="261">
        <f t="shared" si="9"/>
        <v>516.72</v>
      </c>
      <c r="Q56" s="73"/>
      <c r="R56" s="224"/>
      <c r="S56" s="73"/>
      <c r="T56" s="73"/>
      <c r="U56" s="73"/>
      <c r="V56" s="73"/>
      <c r="W56" s="73"/>
      <c r="X56" s="73"/>
      <c r="Y56" s="73"/>
      <c r="Z56" s="73"/>
      <c r="AA56" s="73"/>
      <c r="AB56" s="73"/>
    </row>
    <row r="57" spans="1:28" s="22" customFormat="1" ht="15.75">
      <c r="A57" s="16" t="s">
        <v>588</v>
      </c>
      <c r="B57" s="25" t="s">
        <v>142</v>
      </c>
      <c r="C57" s="16" t="s">
        <v>25</v>
      </c>
      <c r="D57" s="38">
        <v>12.96</v>
      </c>
      <c r="E57" s="19">
        <v>17.73</v>
      </c>
      <c r="F57" s="20">
        <f t="shared" si="36"/>
        <v>229.78</v>
      </c>
      <c r="G57" s="256"/>
      <c r="H57" s="256"/>
      <c r="I57" s="258"/>
      <c r="J57" s="258"/>
      <c r="K57" s="259">
        <v>14.07</v>
      </c>
      <c r="L57" s="260">
        <f t="shared" si="6"/>
        <v>0</v>
      </c>
      <c r="M57" s="260">
        <f t="shared" si="7"/>
        <v>0</v>
      </c>
      <c r="N57" s="260">
        <f t="shared" si="8"/>
        <v>0</v>
      </c>
      <c r="O57" s="259">
        <f t="shared" si="35"/>
        <v>12.96</v>
      </c>
      <c r="P57" s="261">
        <f t="shared" si="9"/>
        <v>182.35</v>
      </c>
      <c r="Q57" s="73"/>
      <c r="R57" s="224"/>
      <c r="S57" s="73"/>
      <c r="T57" s="73"/>
      <c r="U57" s="73"/>
      <c r="V57" s="73"/>
      <c r="W57" s="73"/>
      <c r="X57" s="73"/>
      <c r="Y57" s="73"/>
      <c r="Z57" s="73"/>
      <c r="AA57" s="73"/>
      <c r="AB57" s="73"/>
    </row>
    <row r="58" spans="1:28" s="22" customFormat="1" ht="15.75">
      <c r="A58" s="16" t="s">
        <v>589</v>
      </c>
      <c r="B58" s="25" t="s">
        <v>550</v>
      </c>
      <c r="C58" s="16" t="s">
        <v>25</v>
      </c>
      <c r="D58" s="18">
        <v>7.2</v>
      </c>
      <c r="E58" s="16">
        <v>20.73</v>
      </c>
      <c r="F58" s="20">
        <f t="shared" si="36"/>
        <v>149.26</v>
      </c>
      <c r="G58" s="256"/>
      <c r="H58" s="256"/>
      <c r="I58" s="258"/>
      <c r="J58" s="258"/>
      <c r="K58" s="259">
        <v>43.36</v>
      </c>
      <c r="L58" s="260">
        <f t="shared" si="6"/>
        <v>0</v>
      </c>
      <c r="M58" s="260">
        <f t="shared" si="7"/>
        <v>0</v>
      </c>
      <c r="N58" s="260">
        <f t="shared" si="8"/>
        <v>0</v>
      </c>
      <c r="O58" s="259">
        <f t="shared" si="35"/>
        <v>7.2</v>
      </c>
      <c r="P58" s="261">
        <f t="shared" si="9"/>
        <v>312.19</v>
      </c>
      <c r="Q58" s="73"/>
      <c r="R58" s="224"/>
      <c r="S58" s="73"/>
      <c r="T58" s="73"/>
      <c r="U58" s="73"/>
      <c r="V58" s="73"/>
      <c r="W58" s="73"/>
      <c r="X58" s="73"/>
      <c r="Y58" s="73"/>
      <c r="Z58" s="73"/>
      <c r="AA58" s="73"/>
      <c r="AB58" s="73"/>
    </row>
    <row r="59" spans="1:28" s="22" customFormat="1" ht="15.75">
      <c r="A59" s="16" t="s">
        <v>590</v>
      </c>
      <c r="B59" s="25" t="s">
        <v>551</v>
      </c>
      <c r="C59" s="16" t="s">
        <v>30</v>
      </c>
      <c r="D59" s="18">
        <v>6.48</v>
      </c>
      <c r="E59" s="16">
        <v>622.76</v>
      </c>
      <c r="F59" s="20">
        <f t="shared" si="36"/>
        <v>4035.48</v>
      </c>
      <c r="G59" s="256"/>
      <c r="H59" s="256"/>
      <c r="I59" s="258"/>
      <c r="J59" s="258"/>
      <c r="K59" s="259">
        <v>9.14</v>
      </c>
      <c r="L59" s="260">
        <f t="shared" si="6"/>
        <v>0</v>
      </c>
      <c r="M59" s="260">
        <f t="shared" si="7"/>
        <v>0</v>
      </c>
      <c r="N59" s="260">
        <f t="shared" si="8"/>
        <v>0</v>
      </c>
      <c r="O59" s="259">
        <f t="shared" si="35"/>
        <v>6.48</v>
      </c>
      <c r="P59" s="261">
        <f t="shared" si="9"/>
        <v>59.23</v>
      </c>
      <c r="Q59" s="73"/>
      <c r="R59" s="224"/>
      <c r="S59" s="73"/>
      <c r="T59" s="73"/>
      <c r="U59" s="73"/>
      <c r="V59" s="73"/>
      <c r="W59" s="73"/>
      <c r="X59" s="73"/>
      <c r="Y59" s="73"/>
      <c r="Z59" s="73"/>
      <c r="AA59" s="73"/>
      <c r="AB59" s="73"/>
    </row>
    <row r="60" spans="1:28" s="22" customFormat="1" ht="15.75">
      <c r="A60" s="16" t="s">
        <v>591</v>
      </c>
      <c r="B60" s="25" t="s">
        <v>552</v>
      </c>
      <c r="C60" s="16" t="s">
        <v>24</v>
      </c>
      <c r="D60" s="18">
        <v>4.71</v>
      </c>
      <c r="E60" s="16">
        <v>351.85</v>
      </c>
      <c r="F60" s="20">
        <f t="shared" si="36"/>
        <v>1657.21</v>
      </c>
      <c r="G60" s="256"/>
      <c r="H60" s="256"/>
      <c r="I60" s="258"/>
      <c r="J60" s="258"/>
      <c r="K60" s="259">
        <v>387.58</v>
      </c>
      <c r="L60" s="260">
        <f t="shared" si="6"/>
        <v>0</v>
      </c>
      <c r="M60" s="260">
        <f t="shared" si="7"/>
        <v>0</v>
      </c>
      <c r="N60" s="260">
        <f t="shared" si="8"/>
        <v>0</v>
      </c>
      <c r="O60" s="259">
        <f t="shared" si="35"/>
        <v>4.71</v>
      </c>
      <c r="P60" s="261">
        <f t="shared" si="9"/>
        <v>1825.5</v>
      </c>
      <c r="Q60" s="73"/>
      <c r="R60" s="224"/>
      <c r="S60" s="73"/>
      <c r="T60" s="73"/>
      <c r="U60" s="73"/>
      <c r="V60" s="73"/>
      <c r="W60" s="73"/>
      <c r="X60" s="73"/>
      <c r="Y60" s="73"/>
      <c r="Z60" s="73"/>
      <c r="AA60" s="73"/>
      <c r="AB60" s="73"/>
    </row>
    <row r="61" spans="1:28" s="22" customFormat="1" ht="15.75">
      <c r="A61" s="16" t="s">
        <v>1173</v>
      </c>
      <c r="B61" s="68" t="s">
        <v>1170</v>
      </c>
      <c r="C61" s="48" t="s">
        <v>24</v>
      </c>
      <c r="D61" s="18"/>
      <c r="E61" s="16"/>
      <c r="F61" s="20"/>
      <c r="G61" s="256"/>
      <c r="H61" s="256"/>
      <c r="I61" s="258"/>
      <c r="J61" s="258">
        <v>4.71</v>
      </c>
      <c r="K61" s="259">
        <v>101.29</v>
      </c>
      <c r="L61" s="260">
        <f t="shared" ref="L61" si="37">ROUND(H61*K61,2)</f>
        <v>0</v>
      </c>
      <c r="M61" s="260">
        <f t="shared" ref="M61" si="38">ROUND(I61*K61,2)</f>
        <v>0</v>
      </c>
      <c r="N61" s="260">
        <f t="shared" ref="N61" si="39">ROUND(J61*K61,2)</f>
        <v>477.08</v>
      </c>
      <c r="O61" s="259">
        <f t="shared" ref="O61" si="40">D61+H61-I61+J61-G61</f>
        <v>4.71</v>
      </c>
      <c r="P61" s="261">
        <f t="shared" ref="P61" si="41">ROUND(O61*K61,2)</f>
        <v>477.08</v>
      </c>
      <c r="Q61" s="73"/>
      <c r="R61" s="224"/>
      <c r="S61" s="73"/>
      <c r="T61" s="73"/>
      <c r="U61" s="73"/>
      <c r="V61" s="73"/>
      <c r="W61" s="73"/>
      <c r="X61" s="73"/>
      <c r="Y61" s="73"/>
      <c r="Z61" s="73"/>
      <c r="AA61" s="73"/>
      <c r="AB61" s="73"/>
    </row>
    <row r="62" spans="1:28" s="22" customFormat="1" ht="15.75">
      <c r="A62" s="16"/>
      <c r="B62" s="65" t="s">
        <v>101</v>
      </c>
      <c r="C62" s="16"/>
      <c r="D62" s="18"/>
      <c r="E62" s="16"/>
      <c r="F62" s="78">
        <f>SUM(F55:F60)</f>
        <v>8943.2900000000009</v>
      </c>
      <c r="G62" s="256"/>
      <c r="H62" s="256"/>
      <c r="I62" s="258"/>
      <c r="J62" s="258"/>
      <c r="K62" s="259"/>
      <c r="L62" s="260"/>
      <c r="M62" s="260"/>
      <c r="N62" s="260"/>
      <c r="O62" s="259"/>
      <c r="P62" s="261"/>
      <c r="Q62" s="73"/>
      <c r="R62" s="224"/>
      <c r="S62" s="73"/>
    </row>
    <row r="63" spans="1:28" s="22" customFormat="1" ht="15.75">
      <c r="A63" s="31" t="s">
        <v>592</v>
      </c>
      <c r="B63" s="76" t="s">
        <v>140</v>
      </c>
      <c r="C63" s="84"/>
      <c r="D63" s="87"/>
      <c r="E63" s="84"/>
      <c r="F63" s="99"/>
      <c r="G63" s="256"/>
      <c r="H63" s="256"/>
      <c r="I63" s="258"/>
      <c r="J63" s="258"/>
      <c r="K63" s="259"/>
      <c r="L63" s="260"/>
      <c r="M63" s="260"/>
      <c r="N63" s="260"/>
      <c r="O63" s="259"/>
      <c r="P63" s="261"/>
      <c r="Q63" s="73"/>
      <c r="R63" s="224"/>
      <c r="S63" s="73"/>
    </row>
    <row r="64" spans="1:28" s="22" customFormat="1" ht="15.75">
      <c r="A64" s="16" t="s">
        <v>593</v>
      </c>
      <c r="B64" s="25" t="s">
        <v>141</v>
      </c>
      <c r="C64" s="16" t="s">
        <v>27</v>
      </c>
      <c r="D64" s="18">
        <v>52.5</v>
      </c>
      <c r="E64" s="19">
        <v>43.21</v>
      </c>
      <c r="F64" s="20">
        <f t="shared" ref="F64:F69" si="42">ROUND(E64*D64,2)</f>
        <v>2268.5300000000002</v>
      </c>
      <c r="G64" s="256"/>
      <c r="H64" s="256"/>
      <c r="I64" s="258"/>
      <c r="J64" s="258"/>
      <c r="K64" s="259">
        <v>97.05</v>
      </c>
      <c r="L64" s="260">
        <f t="shared" si="6"/>
        <v>0</v>
      </c>
      <c r="M64" s="260">
        <f t="shared" si="7"/>
        <v>0</v>
      </c>
      <c r="N64" s="260">
        <f t="shared" si="8"/>
        <v>0</v>
      </c>
      <c r="O64" s="259">
        <f t="shared" ref="O64:O70" si="43">D64+H64-I64+J64-G64</f>
        <v>52.5</v>
      </c>
      <c r="P64" s="261">
        <f t="shared" si="9"/>
        <v>5095.13</v>
      </c>
      <c r="Q64" s="73"/>
      <c r="R64" s="224"/>
      <c r="S64" s="73"/>
    </row>
    <row r="65" spans="1:19" s="22" customFormat="1" ht="15.75">
      <c r="A65" s="16" t="s">
        <v>1174</v>
      </c>
      <c r="B65" s="25" t="s">
        <v>142</v>
      </c>
      <c r="C65" s="16" t="s">
        <v>25</v>
      </c>
      <c r="D65" s="18">
        <v>27.97</v>
      </c>
      <c r="E65" s="19">
        <v>17.73</v>
      </c>
      <c r="F65" s="20">
        <f t="shared" si="42"/>
        <v>495.91</v>
      </c>
      <c r="G65" s="256"/>
      <c r="H65" s="256"/>
      <c r="I65" s="258"/>
      <c r="J65" s="258"/>
      <c r="K65" s="259">
        <v>14.07</v>
      </c>
      <c r="L65" s="260">
        <f t="shared" si="6"/>
        <v>0</v>
      </c>
      <c r="M65" s="260">
        <f t="shared" si="7"/>
        <v>0</v>
      </c>
      <c r="N65" s="260">
        <f t="shared" si="8"/>
        <v>0</v>
      </c>
      <c r="O65" s="259">
        <f t="shared" si="43"/>
        <v>27.97</v>
      </c>
      <c r="P65" s="261">
        <f t="shared" si="9"/>
        <v>393.54</v>
      </c>
      <c r="Q65" s="73"/>
      <c r="R65" s="224"/>
      <c r="S65" s="73"/>
    </row>
    <row r="66" spans="1:19" s="22" customFormat="1" ht="15.75">
      <c r="A66" s="16" t="s">
        <v>594</v>
      </c>
      <c r="B66" s="25" t="s">
        <v>143</v>
      </c>
      <c r="C66" s="16" t="s">
        <v>25</v>
      </c>
      <c r="D66" s="18">
        <v>21.39</v>
      </c>
      <c r="E66" s="19">
        <v>29.63</v>
      </c>
      <c r="F66" s="20">
        <f t="shared" si="42"/>
        <v>633.79</v>
      </c>
      <c r="G66" s="256"/>
      <c r="H66" s="256"/>
      <c r="I66" s="258"/>
      <c r="J66" s="258"/>
      <c r="K66" s="259">
        <v>43.36</v>
      </c>
      <c r="L66" s="260">
        <f t="shared" si="6"/>
        <v>0</v>
      </c>
      <c r="M66" s="260">
        <f t="shared" si="7"/>
        <v>0</v>
      </c>
      <c r="N66" s="260">
        <f t="shared" si="8"/>
        <v>0</v>
      </c>
      <c r="O66" s="259">
        <f t="shared" si="43"/>
        <v>21.39</v>
      </c>
      <c r="P66" s="261">
        <f t="shared" si="9"/>
        <v>927.47</v>
      </c>
      <c r="Q66" s="73"/>
      <c r="R66" s="224"/>
      <c r="S66" s="73"/>
    </row>
    <row r="67" spans="1:19" s="22" customFormat="1" ht="15.75">
      <c r="A67" s="16" t="s">
        <v>1175</v>
      </c>
      <c r="B67" s="25" t="s">
        <v>73</v>
      </c>
      <c r="C67" s="16" t="s">
        <v>26</v>
      </c>
      <c r="D67" s="18">
        <v>34.36</v>
      </c>
      <c r="E67" s="16">
        <v>7.45</v>
      </c>
      <c r="F67" s="20">
        <f t="shared" si="42"/>
        <v>255.98</v>
      </c>
      <c r="G67" s="256"/>
      <c r="H67" s="256"/>
      <c r="I67" s="258"/>
      <c r="J67" s="258"/>
      <c r="K67" s="259">
        <v>9.14</v>
      </c>
      <c r="L67" s="260">
        <f t="shared" si="6"/>
        <v>0</v>
      </c>
      <c r="M67" s="260">
        <f t="shared" si="7"/>
        <v>0</v>
      </c>
      <c r="N67" s="260">
        <f t="shared" si="8"/>
        <v>0</v>
      </c>
      <c r="O67" s="259">
        <f t="shared" si="43"/>
        <v>34.36</v>
      </c>
      <c r="P67" s="261">
        <f t="shared" si="9"/>
        <v>314.05</v>
      </c>
      <c r="Q67" s="73"/>
      <c r="R67" s="224"/>
      <c r="S67" s="73"/>
    </row>
    <row r="68" spans="1:19" s="22" customFormat="1" ht="15.75">
      <c r="A68" s="16" t="s">
        <v>1176</v>
      </c>
      <c r="B68" s="25" t="s">
        <v>144</v>
      </c>
      <c r="C68" s="16" t="s">
        <v>26</v>
      </c>
      <c r="D68" s="18">
        <v>37.909999999999997</v>
      </c>
      <c r="E68" s="16">
        <v>7.28</v>
      </c>
      <c r="F68" s="20">
        <f t="shared" si="42"/>
        <v>275.98</v>
      </c>
      <c r="G68" s="256"/>
      <c r="H68" s="256"/>
      <c r="I68" s="258"/>
      <c r="J68" s="258"/>
      <c r="K68" s="259">
        <v>12.48</v>
      </c>
      <c r="L68" s="260">
        <f t="shared" si="6"/>
        <v>0</v>
      </c>
      <c r="M68" s="260">
        <f t="shared" si="7"/>
        <v>0</v>
      </c>
      <c r="N68" s="260">
        <f t="shared" si="8"/>
        <v>0</v>
      </c>
      <c r="O68" s="259">
        <f t="shared" si="43"/>
        <v>37.909999999999997</v>
      </c>
      <c r="P68" s="261">
        <f t="shared" si="9"/>
        <v>473.12</v>
      </c>
      <c r="Q68" s="73"/>
      <c r="R68" s="224"/>
      <c r="S68" s="73"/>
    </row>
    <row r="69" spans="1:19" s="22" customFormat="1" ht="15.75">
      <c r="A69" s="16" t="s">
        <v>1177</v>
      </c>
      <c r="B69" s="25" t="s">
        <v>145</v>
      </c>
      <c r="C69" s="16" t="s">
        <v>24</v>
      </c>
      <c r="D69" s="18">
        <v>2.38</v>
      </c>
      <c r="E69" s="16">
        <v>351.85</v>
      </c>
      <c r="F69" s="20">
        <f t="shared" si="42"/>
        <v>837.4</v>
      </c>
      <c r="G69" s="256"/>
      <c r="H69" s="256"/>
      <c r="I69" s="258"/>
      <c r="J69" s="258"/>
      <c r="K69" s="259">
        <v>387.58</v>
      </c>
      <c r="L69" s="260">
        <f t="shared" si="6"/>
        <v>0</v>
      </c>
      <c r="M69" s="260">
        <f t="shared" si="7"/>
        <v>0</v>
      </c>
      <c r="N69" s="260">
        <f t="shared" si="8"/>
        <v>0</v>
      </c>
      <c r="O69" s="259">
        <f t="shared" si="43"/>
        <v>2.38</v>
      </c>
      <c r="P69" s="261">
        <f t="shared" si="9"/>
        <v>922.44</v>
      </c>
      <c r="Q69" s="73"/>
      <c r="R69" s="224"/>
      <c r="S69" s="73"/>
    </row>
    <row r="70" spans="1:19" s="22" customFormat="1" ht="15.75">
      <c r="A70" s="16" t="s">
        <v>1178</v>
      </c>
      <c r="B70" s="68" t="s">
        <v>1170</v>
      </c>
      <c r="C70" s="48" t="s">
        <v>24</v>
      </c>
      <c r="D70" s="18"/>
      <c r="E70" s="16"/>
      <c r="F70" s="20"/>
      <c r="G70" s="256"/>
      <c r="H70" s="256"/>
      <c r="I70" s="258"/>
      <c r="J70" s="258">
        <v>2.38</v>
      </c>
      <c r="K70" s="259">
        <v>101.29</v>
      </c>
      <c r="L70" s="260">
        <f t="shared" ref="L70" si="44">ROUND(H70*K70,2)</f>
        <v>0</v>
      </c>
      <c r="M70" s="260">
        <f t="shared" ref="M70" si="45">ROUND(I70*K70,2)</f>
        <v>0</v>
      </c>
      <c r="N70" s="260">
        <f t="shared" ref="N70" si="46">ROUND(J70*K70,2)</f>
        <v>241.07</v>
      </c>
      <c r="O70" s="259">
        <f t="shared" si="43"/>
        <v>2.38</v>
      </c>
      <c r="P70" s="261">
        <f t="shared" ref="P70" si="47">ROUND(O70*K70,2)</f>
        <v>241.07</v>
      </c>
      <c r="Q70" s="73"/>
      <c r="R70" s="224"/>
      <c r="S70" s="73"/>
    </row>
    <row r="71" spans="1:19" s="22" customFormat="1" ht="15.75">
      <c r="A71" s="16"/>
      <c r="B71" s="65" t="s">
        <v>104</v>
      </c>
      <c r="C71" s="16"/>
      <c r="D71" s="18"/>
      <c r="E71" s="16"/>
      <c r="F71" s="78">
        <f>SUM(F64:F69)</f>
        <v>4767.59</v>
      </c>
      <c r="G71" s="256"/>
      <c r="H71" s="256"/>
      <c r="I71" s="258"/>
      <c r="J71" s="258"/>
      <c r="K71" s="259"/>
      <c r="L71" s="260"/>
      <c r="M71" s="260"/>
      <c r="N71" s="260"/>
      <c r="O71" s="259"/>
      <c r="P71" s="261"/>
      <c r="Q71" s="73"/>
      <c r="R71" s="224"/>
      <c r="S71" s="73"/>
    </row>
    <row r="72" spans="1:19" s="22" customFormat="1" ht="15.75">
      <c r="A72" s="31" t="s">
        <v>595</v>
      </c>
      <c r="B72" s="76" t="s">
        <v>600</v>
      </c>
      <c r="C72" s="84"/>
      <c r="D72" s="87"/>
      <c r="E72" s="84"/>
      <c r="F72" s="99"/>
      <c r="G72" s="256"/>
      <c r="H72" s="256"/>
      <c r="I72" s="258"/>
      <c r="J72" s="258"/>
      <c r="K72" s="259"/>
      <c r="L72" s="260"/>
      <c r="M72" s="260"/>
      <c r="N72" s="260"/>
      <c r="O72" s="259"/>
      <c r="P72" s="261"/>
      <c r="Q72" s="73"/>
      <c r="R72" s="224"/>
      <c r="S72" s="73"/>
    </row>
    <row r="73" spans="1:19" s="22" customFormat="1" ht="15.75">
      <c r="A73" s="16" t="s">
        <v>596</v>
      </c>
      <c r="B73" s="17" t="s">
        <v>138</v>
      </c>
      <c r="C73" s="16" t="s">
        <v>24</v>
      </c>
      <c r="D73" s="18">
        <v>28.49</v>
      </c>
      <c r="E73" s="18">
        <v>20.73</v>
      </c>
      <c r="F73" s="20">
        <f t="shared" ref="F73:F76" si="48">ROUND(E73*D73,2)</f>
        <v>590.6</v>
      </c>
      <c r="G73" s="256"/>
      <c r="H73" s="256"/>
      <c r="I73" s="258"/>
      <c r="J73" s="258"/>
      <c r="K73" s="259">
        <v>43.36</v>
      </c>
      <c r="L73" s="260">
        <f t="shared" si="6"/>
        <v>0</v>
      </c>
      <c r="M73" s="260">
        <f t="shared" si="7"/>
        <v>0</v>
      </c>
      <c r="N73" s="260">
        <f t="shared" si="8"/>
        <v>0</v>
      </c>
      <c r="O73" s="259">
        <f t="shared" ref="O73:O77" si="49">D73+H73-I73+J73-G73</f>
        <v>28.49</v>
      </c>
      <c r="P73" s="261">
        <f t="shared" si="9"/>
        <v>1235.33</v>
      </c>
      <c r="Q73" s="73"/>
      <c r="R73" s="224"/>
      <c r="S73" s="73"/>
    </row>
    <row r="74" spans="1:19" s="22" customFormat="1" ht="15.75">
      <c r="A74" s="16" t="s">
        <v>597</v>
      </c>
      <c r="B74" s="25" t="s">
        <v>73</v>
      </c>
      <c r="C74" s="16" t="s">
        <v>26</v>
      </c>
      <c r="D74" s="18">
        <v>62.91</v>
      </c>
      <c r="E74" s="18">
        <v>7.45</v>
      </c>
      <c r="F74" s="20">
        <f t="shared" si="48"/>
        <v>468.68</v>
      </c>
      <c r="G74" s="256"/>
      <c r="H74" s="256"/>
      <c r="I74" s="258"/>
      <c r="J74" s="258"/>
      <c r="K74" s="259">
        <v>9.14</v>
      </c>
      <c r="L74" s="260">
        <f t="shared" si="6"/>
        <v>0</v>
      </c>
      <c r="M74" s="260">
        <f t="shared" si="7"/>
        <v>0</v>
      </c>
      <c r="N74" s="260">
        <f t="shared" si="8"/>
        <v>0</v>
      </c>
      <c r="O74" s="259">
        <f t="shared" si="49"/>
        <v>62.91</v>
      </c>
      <c r="P74" s="261">
        <f t="shared" si="9"/>
        <v>575</v>
      </c>
      <c r="Q74" s="73"/>
      <c r="R74" s="224"/>
      <c r="S74" s="73"/>
    </row>
    <row r="75" spans="1:19" s="22" customFormat="1" ht="15.75">
      <c r="A75" s="16" t="s">
        <v>598</v>
      </c>
      <c r="B75" s="25" t="s">
        <v>139</v>
      </c>
      <c r="C75" s="16" t="s">
        <v>26</v>
      </c>
      <c r="D75" s="18">
        <v>26.82</v>
      </c>
      <c r="E75" s="18">
        <v>7.28</v>
      </c>
      <c r="F75" s="20">
        <f t="shared" si="48"/>
        <v>195.25</v>
      </c>
      <c r="G75" s="256"/>
      <c r="H75" s="256"/>
      <c r="I75" s="258"/>
      <c r="J75" s="258"/>
      <c r="K75" s="259">
        <v>12.48</v>
      </c>
      <c r="L75" s="260">
        <f t="shared" si="6"/>
        <v>0</v>
      </c>
      <c r="M75" s="260">
        <f t="shared" si="7"/>
        <v>0</v>
      </c>
      <c r="N75" s="260">
        <f t="shared" si="8"/>
        <v>0</v>
      </c>
      <c r="O75" s="259">
        <f t="shared" si="49"/>
        <v>26.82</v>
      </c>
      <c r="P75" s="261">
        <f t="shared" si="9"/>
        <v>334.71</v>
      </c>
      <c r="Q75" s="224"/>
      <c r="R75" s="224"/>
      <c r="S75" s="73"/>
    </row>
    <row r="76" spans="1:19" s="22" customFormat="1" ht="30">
      <c r="A76" s="16" t="s">
        <v>599</v>
      </c>
      <c r="B76" s="25" t="s">
        <v>74</v>
      </c>
      <c r="C76" s="16" t="s">
        <v>24</v>
      </c>
      <c r="D76" s="18">
        <v>1.52</v>
      </c>
      <c r="E76" s="18">
        <v>351.85</v>
      </c>
      <c r="F76" s="20">
        <f t="shared" si="48"/>
        <v>534.80999999999995</v>
      </c>
      <c r="G76" s="256"/>
      <c r="H76" s="256"/>
      <c r="I76" s="258"/>
      <c r="J76" s="258"/>
      <c r="K76" s="259">
        <v>387.58</v>
      </c>
      <c r="L76" s="260">
        <f t="shared" si="6"/>
        <v>0</v>
      </c>
      <c r="M76" s="260">
        <f t="shared" si="7"/>
        <v>0</v>
      </c>
      <c r="N76" s="260">
        <f t="shared" si="8"/>
        <v>0</v>
      </c>
      <c r="O76" s="259">
        <f t="shared" si="49"/>
        <v>1.52</v>
      </c>
      <c r="P76" s="261">
        <f t="shared" si="9"/>
        <v>589.12</v>
      </c>
      <c r="Q76" s="73"/>
      <c r="R76" s="224"/>
      <c r="S76" s="73"/>
    </row>
    <row r="77" spans="1:19" s="22" customFormat="1" ht="15.75">
      <c r="A77" s="16" t="s">
        <v>1179</v>
      </c>
      <c r="B77" s="68" t="s">
        <v>1170</v>
      </c>
      <c r="C77" s="48" t="s">
        <v>24</v>
      </c>
      <c r="D77" s="18"/>
      <c r="E77" s="18"/>
      <c r="F77" s="20"/>
      <c r="G77" s="256"/>
      <c r="H77" s="256"/>
      <c r="I77" s="258"/>
      <c r="J77" s="258">
        <v>1.52</v>
      </c>
      <c r="K77" s="259">
        <v>101.29</v>
      </c>
      <c r="L77" s="260">
        <f t="shared" ref="L77" si="50">ROUND(H77*K77,2)</f>
        <v>0</v>
      </c>
      <c r="M77" s="260">
        <f t="shared" ref="M77" si="51">ROUND(I77*K77,2)</f>
        <v>0</v>
      </c>
      <c r="N77" s="260">
        <f t="shared" ref="N77" si="52">ROUND(J77*K77,2)</f>
        <v>153.96</v>
      </c>
      <c r="O77" s="259">
        <f t="shared" si="49"/>
        <v>1.52</v>
      </c>
      <c r="P77" s="261">
        <f t="shared" ref="P77" si="53">ROUND(O77*K77,2)</f>
        <v>153.96</v>
      </c>
      <c r="Q77" s="73"/>
      <c r="R77" s="224"/>
      <c r="S77" s="73"/>
    </row>
    <row r="78" spans="1:19" s="22" customFormat="1" ht="15.75">
      <c r="A78" s="16"/>
      <c r="B78" s="65" t="s">
        <v>1144</v>
      </c>
      <c r="C78" s="16"/>
      <c r="D78" s="18"/>
      <c r="E78" s="16"/>
      <c r="F78" s="78">
        <f>SUM(F73:F76)</f>
        <v>1789.34</v>
      </c>
      <c r="G78" s="256"/>
      <c r="H78" s="256"/>
      <c r="I78" s="258"/>
      <c r="J78" s="258"/>
      <c r="K78" s="259"/>
      <c r="L78" s="260"/>
      <c r="M78" s="260"/>
      <c r="N78" s="260"/>
      <c r="O78" s="259"/>
      <c r="P78" s="261"/>
      <c r="Q78" s="73"/>
      <c r="R78" s="224"/>
      <c r="S78" s="73"/>
    </row>
    <row r="79" spans="1:19" s="22" customFormat="1" ht="15.75">
      <c r="A79" s="31" t="s">
        <v>1204</v>
      </c>
      <c r="B79" s="76" t="s">
        <v>1205</v>
      </c>
      <c r="C79" s="84"/>
      <c r="D79" s="87"/>
      <c r="E79" s="84"/>
      <c r="F79" s="99"/>
      <c r="G79" s="256"/>
      <c r="H79" s="256"/>
      <c r="I79" s="258"/>
      <c r="J79" s="258"/>
      <c r="K79" s="259"/>
      <c r="L79" s="260"/>
      <c r="M79" s="260"/>
      <c r="N79" s="260"/>
      <c r="O79" s="259"/>
      <c r="P79" s="261"/>
      <c r="Q79" s="73"/>
      <c r="R79" s="224"/>
      <c r="S79" s="73"/>
    </row>
    <row r="80" spans="1:19" s="22" customFormat="1" ht="51" customHeight="1">
      <c r="A80" s="16" t="s">
        <v>1206</v>
      </c>
      <c r="B80" s="25" t="s">
        <v>1214</v>
      </c>
      <c r="C80" s="16" t="s">
        <v>27</v>
      </c>
      <c r="D80" s="18"/>
      <c r="E80" s="19"/>
      <c r="F80" s="20"/>
      <c r="G80" s="256"/>
      <c r="H80" s="256"/>
      <c r="I80" s="258"/>
      <c r="J80" s="258">
        <v>240</v>
      </c>
      <c r="K80" s="259">
        <v>43.91</v>
      </c>
      <c r="L80" s="260">
        <f t="shared" ref="L80:L83" si="54">ROUND(H80*K80,2)</f>
        <v>0</v>
      </c>
      <c r="M80" s="260">
        <f t="shared" ref="M80:M83" si="55">ROUND(I80*K80,2)</f>
        <v>0</v>
      </c>
      <c r="N80" s="260">
        <f t="shared" ref="N80:N83" si="56">ROUND(J80*K80,2)</f>
        <v>10538.4</v>
      </c>
      <c r="O80" s="259">
        <f t="shared" ref="O80:O83" si="57">D80+H80-I80+J80-G80</f>
        <v>240</v>
      </c>
      <c r="P80" s="261">
        <f t="shared" ref="P80:P83" si="58">ROUND(O80*K80,2)</f>
        <v>10538.4</v>
      </c>
      <c r="Q80" s="73"/>
      <c r="R80" s="224"/>
      <c r="S80" s="73"/>
    </row>
    <row r="81" spans="1:19" s="22" customFormat="1" ht="30">
      <c r="A81" s="16" t="s">
        <v>1207</v>
      </c>
      <c r="B81" s="25" t="s">
        <v>1215</v>
      </c>
      <c r="C81" s="16" t="s">
        <v>24</v>
      </c>
      <c r="D81" s="18"/>
      <c r="E81" s="19"/>
      <c r="F81" s="20"/>
      <c r="G81" s="256"/>
      <c r="H81" s="256"/>
      <c r="I81" s="258"/>
      <c r="J81" s="258">
        <v>7.5</v>
      </c>
      <c r="K81" s="259">
        <v>387.58</v>
      </c>
      <c r="L81" s="260">
        <f t="shared" si="54"/>
        <v>0</v>
      </c>
      <c r="M81" s="260">
        <f t="shared" si="55"/>
        <v>0</v>
      </c>
      <c r="N81" s="260">
        <f t="shared" si="56"/>
        <v>2906.85</v>
      </c>
      <c r="O81" s="259">
        <f t="shared" si="57"/>
        <v>7.5</v>
      </c>
      <c r="P81" s="261">
        <f t="shared" si="58"/>
        <v>2906.85</v>
      </c>
      <c r="Q81" s="73"/>
      <c r="R81" s="224"/>
      <c r="S81" s="73"/>
    </row>
    <row r="82" spans="1:19" s="22" customFormat="1" ht="15.75">
      <c r="A82" s="16" t="s">
        <v>1208</v>
      </c>
      <c r="B82" s="25" t="s">
        <v>1216</v>
      </c>
      <c r="C82" s="16" t="s">
        <v>24</v>
      </c>
      <c r="D82" s="18"/>
      <c r="E82" s="19"/>
      <c r="F82" s="20"/>
      <c r="G82" s="256"/>
      <c r="H82" s="256"/>
      <c r="I82" s="258"/>
      <c r="J82" s="258">
        <v>68</v>
      </c>
      <c r="K82" s="259">
        <v>371.1</v>
      </c>
      <c r="L82" s="260">
        <f t="shared" si="54"/>
        <v>0</v>
      </c>
      <c r="M82" s="260">
        <f t="shared" si="55"/>
        <v>0</v>
      </c>
      <c r="N82" s="260">
        <f t="shared" si="56"/>
        <v>25234.799999999999</v>
      </c>
      <c r="O82" s="259">
        <f t="shared" si="57"/>
        <v>68</v>
      </c>
      <c r="P82" s="261">
        <f t="shared" si="58"/>
        <v>25234.799999999999</v>
      </c>
      <c r="Q82" s="73"/>
      <c r="R82" s="224"/>
      <c r="S82" s="73"/>
    </row>
    <row r="83" spans="1:19" s="22" customFormat="1" ht="15.75">
      <c r="A83" s="16" t="s">
        <v>1209</v>
      </c>
      <c r="B83" s="25" t="s">
        <v>1170</v>
      </c>
      <c r="C83" s="16" t="s">
        <v>24</v>
      </c>
      <c r="D83" s="18"/>
      <c r="E83" s="16"/>
      <c r="F83" s="20"/>
      <c r="G83" s="256"/>
      <c r="H83" s="256"/>
      <c r="I83" s="258"/>
      <c r="J83" s="258">
        <v>75.5</v>
      </c>
      <c r="K83" s="259">
        <v>101.29</v>
      </c>
      <c r="L83" s="260">
        <f t="shared" si="54"/>
        <v>0</v>
      </c>
      <c r="M83" s="260">
        <f t="shared" si="55"/>
        <v>0</v>
      </c>
      <c r="N83" s="260">
        <f t="shared" si="56"/>
        <v>7647.4</v>
      </c>
      <c r="O83" s="259">
        <f t="shared" si="57"/>
        <v>75.5</v>
      </c>
      <c r="P83" s="261">
        <f t="shared" si="58"/>
        <v>7647.4</v>
      </c>
      <c r="Q83" s="73"/>
      <c r="R83" s="224"/>
      <c r="S83" s="73"/>
    </row>
    <row r="84" spans="1:19" s="22" customFormat="1" ht="45">
      <c r="A84" s="16" t="s">
        <v>1210</v>
      </c>
      <c r="B84" s="25" t="s">
        <v>1217</v>
      </c>
      <c r="C84" s="16" t="s">
        <v>26</v>
      </c>
      <c r="D84" s="18"/>
      <c r="E84" s="16"/>
      <c r="F84" s="20"/>
      <c r="G84" s="256"/>
      <c r="H84" s="256"/>
      <c r="I84" s="258"/>
      <c r="J84" s="258">
        <v>974</v>
      </c>
      <c r="K84" s="259">
        <v>11.98</v>
      </c>
      <c r="L84" s="260">
        <f t="shared" ref="L84:L86" si="59">ROUND(H84*K84,2)</f>
        <v>0</v>
      </c>
      <c r="M84" s="260">
        <f t="shared" ref="M84:M86" si="60">ROUND(I84*K84,2)</f>
        <v>0</v>
      </c>
      <c r="N84" s="260">
        <f t="shared" ref="N84:N86" si="61">ROUND(J84*K84,2)</f>
        <v>11668.52</v>
      </c>
      <c r="O84" s="259">
        <f t="shared" ref="O84:O86" si="62">D84+H84-I84+J84-G84</f>
        <v>974</v>
      </c>
      <c r="P84" s="261">
        <f t="shared" ref="P84:P86" si="63">ROUND(O84*K84,2)</f>
        <v>11668.52</v>
      </c>
      <c r="Q84" s="73"/>
      <c r="R84" s="224"/>
      <c r="S84" s="73"/>
    </row>
    <row r="85" spans="1:19" s="22" customFormat="1" ht="45">
      <c r="A85" s="16" t="s">
        <v>1211</v>
      </c>
      <c r="B85" s="25" t="s">
        <v>1218</v>
      </c>
      <c r="C85" s="16" t="s">
        <v>26</v>
      </c>
      <c r="D85" s="18"/>
      <c r="E85" s="16"/>
      <c r="F85" s="20"/>
      <c r="G85" s="256"/>
      <c r="H85" s="256"/>
      <c r="I85" s="258"/>
      <c r="J85" s="258">
        <v>3574</v>
      </c>
      <c r="K85" s="259">
        <v>8.5399999999999991</v>
      </c>
      <c r="L85" s="260">
        <f t="shared" si="59"/>
        <v>0</v>
      </c>
      <c r="M85" s="260">
        <f t="shared" si="60"/>
        <v>0</v>
      </c>
      <c r="N85" s="260">
        <f t="shared" si="61"/>
        <v>30521.96</v>
      </c>
      <c r="O85" s="259">
        <f t="shared" si="62"/>
        <v>3574</v>
      </c>
      <c r="P85" s="261">
        <f t="shared" si="63"/>
        <v>30521.96</v>
      </c>
      <c r="Q85" s="73"/>
      <c r="R85" s="224"/>
      <c r="S85" s="73"/>
    </row>
    <row r="86" spans="1:19" s="22" customFormat="1" ht="15.75">
      <c r="A86" s="16" t="s">
        <v>1212</v>
      </c>
      <c r="B86" s="25" t="s">
        <v>1198</v>
      </c>
      <c r="C86" s="16" t="s">
        <v>23</v>
      </c>
      <c r="D86" s="18"/>
      <c r="E86" s="16"/>
      <c r="F86" s="20"/>
      <c r="G86" s="256"/>
      <c r="H86" s="256"/>
      <c r="I86" s="258"/>
      <c r="J86" s="258">
        <v>322.08000000000004</v>
      </c>
      <c r="K86" s="259">
        <v>66.16</v>
      </c>
      <c r="L86" s="260">
        <f t="shared" si="59"/>
        <v>0</v>
      </c>
      <c r="M86" s="260">
        <f t="shared" si="60"/>
        <v>0</v>
      </c>
      <c r="N86" s="260">
        <f t="shared" si="61"/>
        <v>21308.81</v>
      </c>
      <c r="O86" s="259">
        <f t="shared" si="62"/>
        <v>322.08000000000004</v>
      </c>
      <c r="P86" s="261">
        <f t="shared" si="63"/>
        <v>21308.81</v>
      </c>
      <c r="Q86" s="73"/>
      <c r="R86" s="224"/>
      <c r="S86" s="73"/>
    </row>
    <row r="87" spans="1:19" s="22" customFormat="1" ht="15.75">
      <c r="A87" s="16"/>
      <c r="B87" s="65" t="s">
        <v>1213</v>
      </c>
      <c r="C87" s="16"/>
      <c r="D87" s="18"/>
      <c r="E87" s="16"/>
      <c r="F87" s="78"/>
      <c r="G87" s="256"/>
      <c r="H87" s="256"/>
      <c r="I87" s="258"/>
      <c r="J87" s="258"/>
      <c r="K87" s="259"/>
      <c r="L87" s="260"/>
      <c r="M87" s="260"/>
      <c r="N87" s="260"/>
      <c r="O87" s="259"/>
      <c r="P87" s="261"/>
      <c r="Q87" s="73"/>
      <c r="R87" s="224"/>
      <c r="S87" s="73"/>
    </row>
    <row r="88" spans="1:19" s="22" customFormat="1" ht="15.75">
      <c r="A88" s="31" t="s">
        <v>1219</v>
      </c>
      <c r="B88" s="76" t="s">
        <v>1228</v>
      </c>
      <c r="C88" s="84"/>
      <c r="D88" s="87"/>
      <c r="E88" s="84"/>
      <c r="F88" s="99"/>
      <c r="G88" s="256"/>
      <c r="H88" s="256"/>
      <c r="I88" s="258"/>
      <c r="J88" s="258"/>
      <c r="K88" s="259"/>
      <c r="L88" s="260"/>
      <c r="M88" s="260"/>
      <c r="N88" s="260"/>
      <c r="O88" s="259"/>
      <c r="P88" s="261"/>
      <c r="Q88" s="73"/>
      <c r="R88" s="224"/>
      <c r="S88" s="73"/>
    </row>
    <row r="89" spans="1:19" s="22" customFormat="1" ht="45">
      <c r="A89" s="16" t="s">
        <v>1220</v>
      </c>
      <c r="B89" s="25" t="s">
        <v>1214</v>
      </c>
      <c r="C89" s="16" t="s">
        <v>27</v>
      </c>
      <c r="D89" s="18"/>
      <c r="E89" s="19"/>
      <c r="F89" s="20"/>
      <c r="G89" s="256"/>
      <c r="H89" s="256"/>
      <c r="I89" s="258"/>
      <c r="J89" s="258">
        <v>144</v>
      </c>
      <c r="K89" s="259">
        <v>43.91</v>
      </c>
      <c r="L89" s="260">
        <f t="shared" ref="L89:L90" si="64">ROUND(H89*K89,2)</f>
        <v>0</v>
      </c>
      <c r="M89" s="260">
        <f t="shared" ref="M89:M90" si="65">ROUND(I89*K89,2)</f>
        <v>0</v>
      </c>
      <c r="N89" s="260">
        <f t="shared" ref="N89:N90" si="66">ROUND(J89*K89,2)</f>
        <v>6323.04</v>
      </c>
      <c r="O89" s="259">
        <f t="shared" ref="O89:O90" si="67">D89+H89-I89+J89-G89</f>
        <v>144</v>
      </c>
      <c r="P89" s="261">
        <f t="shared" ref="P89:P90" si="68">ROUND(O89*K89,2)</f>
        <v>6323.04</v>
      </c>
      <c r="Q89" s="73"/>
      <c r="R89" s="224"/>
      <c r="S89" s="73"/>
    </row>
    <row r="90" spans="1:19" s="22" customFormat="1" ht="15.75">
      <c r="A90" s="16" t="s">
        <v>1221</v>
      </c>
      <c r="B90" s="25" t="s">
        <v>1222</v>
      </c>
      <c r="C90" s="16" t="s">
        <v>24</v>
      </c>
      <c r="D90" s="18"/>
      <c r="E90" s="19"/>
      <c r="F90" s="20"/>
      <c r="G90" s="256"/>
      <c r="H90" s="256"/>
      <c r="I90" s="258"/>
      <c r="J90" s="258">
        <v>14.6</v>
      </c>
      <c r="K90" s="259">
        <v>387.58</v>
      </c>
      <c r="L90" s="260">
        <f t="shared" si="64"/>
        <v>0</v>
      </c>
      <c r="M90" s="260">
        <f t="shared" si="65"/>
        <v>0</v>
      </c>
      <c r="N90" s="260">
        <f t="shared" si="66"/>
        <v>5658.67</v>
      </c>
      <c r="O90" s="259">
        <f t="shared" si="67"/>
        <v>14.6</v>
      </c>
      <c r="P90" s="261">
        <f t="shared" si="68"/>
        <v>5658.67</v>
      </c>
      <c r="Q90" s="73"/>
      <c r="R90" s="224"/>
      <c r="S90" s="73"/>
    </row>
    <row r="91" spans="1:19" s="22" customFormat="1" ht="15.75">
      <c r="A91" s="16" t="s">
        <v>1229</v>
      </c>
      <c r="B91" s="25" t="s">
        <v>1170</v>
      </c>
      <c r="C91" s="16" t="s">
        <v>24</v>
      </c>
      <c r="D91" s="18"/>
      <c r="E91" s="19"/>
      <c r="F91" s="20"/>
      <c r="G91" s="256"/>
      <c r="H91" s="256"/>
      <c r="I91" s="258"/>
      <c r="J91" s="258">
        <v>14.6</v>
      </c>
      <c r="K91" s="259">
        <v>101.29</v>
      </c>
      <c r="L91" s="260">
        <f t="shared" ref="L91:L99" si="69">ROUND(H91*K91,2)</f>
        <v>0</v>
      </c>
      <c r="M91" s="260">
        <f t="shared" ref="M91:M99" si="70">ROUND(I91*K91,2)</f>
        <v>0</v>
      </c>
      <c r="N91" s="260">
        <f t="shared" ref="N91:N99" si="71">ROUND(J91*K91,2)</f>
        <v>1478.83</v>
      </c>
      <c r="O91" s="259">
        <f t="shared" ref="O91:O99" si="72">D91+H91-I91+J91-G91</f>
        <v>14.6</v>
      </c>
      <c r="P91" s="261">
        <f t="shared" ref="P91:P99" si="73">ROUND(O91*K91,2)</f>
        <v>1478.83</v>
      </c>
      <c r="Q91" s="73"/>
      <c r="R91" s="224"/>
      <c r="S91" s="73"/>
    </row>
    <row r="92" spans="1:19" s="22" customFormat="1" ht="45">
      <c r="A92" s="16" t="s">
        <v>1230</v>
      </c>
      <c r="B92" s="25" t="s">
        <v>1223</v>
      </c>
      <c r="C92" s="16" t="s">
        <v>26</v>
      </c>
      <c r="D92" s="18"/>
      <c r="E92" s="19"/>
      <c r="F92" s="20"/>
      <c r="G92" s="256"/>
      <c r="H92" s="256"/>
      <c r="I92" s="258"/>
      <c r="J92" s="258">
        <v>239</v>
      </c>
      <c r="K92" s="259">
        <v>13.57</v>
      </c>
      <c r="L92" s="260">
        <f t="shared" si="69"/>
        <v>0</v>
      </c>
      <c r="M92" s="260">
        <f t="shared" si="70"/>
        <v>0</v>
      </c>
      <c r="N92" s="260">
        <f t="shared" si="71"/>
        <v>3243.23</v>
      </c>
      <c r="O92" s="259">
        <f t="shared" si="72"/>
        <v>239</v>
      </c>
      <c r="P92" s="261">
        <f t="shared" si="73"/>
        <v>3243.23</v>
      </c>
      <c r="Q92" s="73"/>
      <c r="R92" s="224"/>
      <c r="S92" s="73"/>
    </row>
    <row r="93" spans="1:19" s="22" customFormat="1" ht="45">
      <c r="A93" s="16" t="s">
        <v>1231</v>
      </c>
      <c r="B93" s="25" t="s">
        <v>1217</v>
      </c>
      <c r="C93" s="16" t="s">
        <v>26</v>
      </c>
      <c r="D93" s="18"/>
      <c r="E93" s="19"/>
      <c r="F93" s="20"/>
      <c r="G93" s="256"/>
      <c r="H93" s="256"/>
      <c r="I93" s="258"/>
      <c r="J93" s="258">
        <v>26</v>
      </c>
      <c r="K93" s="259">
        <v>11.98</v>
      </c>
      <c r="L93" s="260">
        <f t="shared" si="69"/>
        <v>0</v>
      </c>
      <c r="M93" s="260">
        <f t="shared" si="70"/>
        <v>0</v>
      </c>
      <c r="N93" s="260">
        <f t="shared" si="71"/>
        <v>311.48</v>
      </c>
      <c r="O93" s="259">
        <f t="shared" si="72"/>
        <v>26</v>
      </c>
      <c r="P93" s="261">
        <f t="shared" si="73"/>
        <v>311.48</v>
      </c>
      <c r="Q93" s="73"/>
      <c r="R93" s="224"/>
      <c r="S93" s="73"/>
    </row>
    <row r="94" spans="1:19" s="22" customFormat="1" ht="45">
      <c r="A94" s="16" t="s">
        <v>1232</v>
      </c>
      <c r="B94" s="25" t="s">
        <v>1224</v>
      </c>
      <c r="C94" s="16" t="s">
        <v>26</v>
      </c>
      <c r="D94" s="18"/>
      <c r="E94" s="19"/>
      <c r="F94" s="20"/>
      <c r="G94" s="256"/>
      <c r="H94" s="256"/>
      <c r="I94" s="258"/>
      <c r="J94" s="258">
        <v>84</v>
      </c>
      <c r="K94" s="259">
        <v>11.73</v>
      </c>
      <c r="L94" s="260">
        <f t="shared" si="69"/>
        <v>0</v>
      </c>
      <c r="M94" s="260">
        <f t="shared" si="70"/>
        <v>0</v>
      </c>
      <c r="N94" s="260">
        <f t="shared" si="71"/>
        <v>985.32</v>
      </c>
      <c r="O94" s="259">
        <f t="shared" si="72"/>
        <v>84</v>
      </c>
      <c r="P94" s="261">
        <f t="shared" si="73"/>
        <v>985.32</v>
      </c>
      <c r="Q94" s="73"/>
      <c r="R94" s="224"/>
      <c r="S94" s="73"/>
    </row>
    <row r="95" spans="1:19" s="22" customFormat="1" ht="45">
      <c r="A95" s="16" t="s">
        <v>1233</v>
      </c>
      <c r="B95" s="25" t="s">
        <v>1225</v>
      </c>
      <c r="C95" s="16" t="s">
        <v>26</v>
      </c>
      <c r="D95" s="18"/>
      <c r="E95" s="19"/>
      <c r="F95" s="20"/>
      <c r="G95" s="256"/>
      <c r="H95" s="256"/>
      <c r="I95" s="258"/>
      <c r="J95" s="258">
        <v>378</v>
      </c>
      <c r="K95" s="259">
        <v>9.6</v>
      </c>
      <c r="L95" s="260">
        <f t="shared" si="69"/>
        <v>0</v>
      </c>
      <c r="M95" s="260">
        <f t="shared" si="70"/>
        <v>0</v>
      </c>
      <c r="N95" s="260">
        <f t="shared" si="71"/>
        <v>3628.8</v>
      </c>
      <c r="O95" s="259">
        <f t="shared" si="72"/>
        <v>378</v>
      </c>
      <c r="P95" s="261">
        <f t="shared" si="73"/>
        <v>3628.8</v>
      </c>
      <c r="Q95" s="73"/>
      <c r="R95" s="224"/>
      <c r="S95" s="73"/>
    </row>
    <row r="96" spans="1:19" s="22" customFormat="1" ht="45">
      <c r="A96" s="16" t="s">
        <v>1234</v>
      </c>
      <c r="B96" s="25" t="s">
        <v>1218</v>
      </c>
      <c r="C96" s="16" t="s">
        <v>26</v>
      </c>
      <c r="D96" s="18"/>
      <c r="E96" s="19"/>
      <c r="F96" s="20"/>
      <c r="G96" s="256"/>
      <c r="H96" s="256"/>
      <c r="I96" s="258"/>
      <c r="J96" s="258">
        <v>70</v>
      </c>
      <c r="K96" s="259">
        <v>8.5399999999999991</v>
      </c>
      <c r="L96" s="260">
        <f t="shared" si="69"/>
        <v>0</v>
      </c>
      <c r="M96" s="260">
        <f t="shared" si="70"/>
        <v>0</v>
      </c>
      <c r="N96" s="260">
        <f t="shared" si="71"/>
        <v>597.79999999999995</v>
      </c>
      <c r="O96" s="259">
        <f t="shared" si="72"/>
        <v>70</v>
      </c>
      <c r="P96" s="261">
        <f t="shared" si="73"/>
        <v>597.79999999999995</v>
      </c>
      <c r="Q96" s="73"/>
      <c r="R96" s="224"/>
      <c r="S96" s="73"/>
    </row>
    <row r="97" spans="1:19" s="22" customFormat="1" ht="45">
      <c r="A97" s="16" t="s">
        <v>1235</v>
      </c>
      <c r="B97" s="25" t="s">
        <v>1226</v>
      </c>
      <c r="C97" s="16" t="s">
        <v>26</v>
      </c>
      <c r="D97" s="18"/>
      <c r="E97" s="19"/>
      <c r="F97" s="20"/>
      <c r="G97" s="256"/>
      <c r="H97" s="256"/>
      <c r="I97" s="258"/>
      <c r="J97" s="258">
        <v>61</v>
      </c>
      <c r="K97" s="259">
        <v>7.93</v>
      </c>
      <c r="L97" s="260">
        <f t="shared" si="69"/>
        <v>0</v>
      </c>
      <c r="M97" s="260">
        <f t="shared" si="70"/>
        <v>0</v>
      </c>
      <c r="N97" s="260">
        <f t="shared" si="71"/>
        <v>483.73</v>
      </c>
      <c r="O97" s="259">
        <f t="shared" si="72"/>
        <v>61</v>
      </c>
      <c r="P97" s="261">
        <f t="shared" si="73"/>
        <v>483.73</v>
      </c>
      <c r="Q97" s="73"/>
      <c r="R97" s="224"/>
      <c r="S97" s="73"/>
    </row>
    <row r="98" spans="1:19" s="22" customFormat="1" ht="15.75">
      <c r="A98" s="16" t="s">
        <v>1236</v>
      </c>
      <c r="B98" s="25" t="s">
        <v>1198</v>
      </c>
      <c r="C98" s="16" t="s">
        <v>25</v>
      </c>
      <c r="D98" s="18"/>
      <c r="E98" s="19"/>
      <c r="F98" s="20"/>
      <c r="G98" s="256"/>
      <c r="H98" s="256"/>
      <c r="I98" s="258"/>
      <c r="J98" s="258">
        <v>172</v>
      </c>
      <c r="K98" s="259">
        <v>66.16</v>
      </c>
      <c r="L98" s="260">
        <f t="shared" si="69"/>
        <v>0</v>
      </c>
      <c r="M98" s="260">
        <f t="shared" si="70"/>
        <v>0</v>
      </c>
      <c r="N98" s="260">
        <f t="shared" si="71"/>
        <v>11379.52</v>
      </c>
      <c r="O98" s="259">
        <f t="shared" si="72"/>
        <v>172</v>
      </c>
      <c r="P98" s="261">
        <f t="shared" si="73"/>
        <v>11379.52</v>
      </c>
      <c r="Q98" s="73"/>
      <c r="R98" s="224"/>
      <c r="S98" s="73"/>
    </row>
    <row r="99" spans="1:19" s="22" customFormat="1" ht="15.75">
      <c r="A99" s="16" t="s">
        <v>1237</v>
      </c>
      <c r="B99" s="25" t="s">
        <v>1227</v>
      </c>
      <c r="C99" s="16" t="s">
        <v>24</v>
      </c>
      <c r="D99" s="18"/>
      <c r="E99" s="19"/>
      <c r="F99" s="20"/>
      <c r="G99" s="256"/>
      <c r="H99" s="256"/>
      <c r="I99" s="258"/>
      <c r="J99" s="258">
        <v>486.81192000000004</v>
      </c>
      <c r="K99" s="259">
        <v>36.619999999999997</v>
      </c>
      <c r="L99" s="260">
        <f t="shared" si="69"/>
        <v>0</v>
      </c>
      <c r="M99" s="260">
        <f t="shared" si="70"/>
        <v>0</v>
      </c>
      <c r="N99" s="260">
        <f t="shared" si="71"/>
        <v>17827.05</v>
      </c>
      <c r="O99" s="259">
        <f t="shared" si="72"/>
        <v>486.81192000000004</v>
      </c>
      <c r="P99" s="261">
        <f t="shared" si="73"/>
        <v>17827.05</v>
      </c>
      <c r="Q99" s="73"/>
      <c r="R99" s="224"/>
      <c r="S99" s="73"/>
    </row>
    <row r="100" spans="1:19" s="22" customFormat="1" ht="15.75">
      <c r="A100" s="16"/>
      <c r="B100" s="65" t="s">
        <v>1238</v>
      </c>
      <c r="C100" s="16"/>
      <c r="D100" s="18"/>
      <c r="E100" s="16"/>
      <c r="F100" s="78">
        <f>SUM(F89:F99)</f>
        <v>0</v>
      </c>
      <c r="G100" s="256"/>
      <c r="H100" s="256"/>
      <c r="I100" s="258"/>
      <c r="J100" s="258"/>
      <c r="K100" s="259"/>
      <c r="L100" s="260"/>
      <c r="M100" s="260"/>
      <c r="N100" s="260"/>
      <c r="O100" s="259"/>
      <c r="P100" s="261"/>
      <c r="Q100" s="73"/>
      <c r="R100" s="224"/>
      <c r="S100" s="73"/>
    </row>
    <row r="101" spans="1:19" s="22" customFormat="1" ht="15.75">
      <c r="A101" s="31" t="s">
        <v>601</v>
      </c>
      <c r="B101" s="32" t="s">
        <v>76</v>
      </c>
      <c r="C101" s="32"/>
      <c r="D101" s="37"/>
      <c r="E101" s="84"/>
      <c r="F101" s="34"/>
      <c r="G101" s="256"/>
      <c r="H101" s="256"/>
      <c r="I101" s="258"/>
      <c r="J101" s="258"/>
      <c r="K101" s="259"/>
      <c r="L101" s="260"/>
      <c r="M101" s="260"/>
      <c r="N101" s="260"/>
      <c r="O101" s="259"/>
      <c r="P101" s="261"/>
      <c r="Q101" s="73"/>
      <c r="R101" s="224"/>
      <c r="S101" s="73"/>
    </row>
    <row r="102" spans="1:19" s="22" customFormat="1" ht="15.75">
      <c r="A102" s="27" t="s">
        <v>602</v>
      </c>
      <c r="B102" s="42" t="s">
        <v>77</v>
      </c>
      <c r="C102" s="36"/>
      <c r="D102" s="43"/>
      <c r="E102" s="19"/>
      <c r="F102" s="44"/>
      <c r="G102" s="256"/>
      <c r="H102" s="256"/>
      <c r="I102" s="258"/>
      <c r="J102" s="258"/>
      <c r="K102" s="259"/>
      <c r="L102" s="260"/>
      <c r="M102" s="260"/>
      <c r="N102" s="260"/>
      <c r="O102" s="259"/>
      <c r="P102" s="261"/>
      <c r="Q102" s="73"/>
      <c r="R102" s="224"/>
      <c r="S102" s="73"/>
    </row>
    <row r="103" spans="1:19" s="22" customFormat="1" ht="15.75">
      <c r="A103" s="36" t="s">
        <v>603</v>
      </c>
      <c r="B103" s="25" t="s">
        <v>78</v>
      </c>
      <c r="C103" s="36" t="s">
        <v>25</v>
      </c>
      <c r="D103" s="43">
        <v>459.2</v>
      </c>
      <c r="E103" s="19">
        <v>23.63</v>
      </c>
      <c r="F103" s="20">
        <f>ROUND(E103*D103,2)</f>
        <v>10850.9</v>
      </c>
      <c r="G103" s="256">
        <v>400</v>
      </c>
      <c r="H103" s="256"/>
      <c r="I103" s="258"/>
      <c r="J103" s="258"/>
      <c r="K103" s="259">
        <v>48.21</v>
      </c>
      <c r="L103" s="260">
        <f t="shared" si="6"/>
        <v>0</v>
      </c>
      <c r="M103" s="260">
        <f t="shared" si="7"/>
        <v>0</v>
      </c>
      <c r="N103" s="260">
        <f t="shared" si="8"/>
        <v>0</v>
      </c>
      <c r="O103" s="259">
        <f t="shared" ref="O103:O106" si="74">D103+H103-I103+J103-G103</f>
        <v>59.199999999999989</v>
      </c>
      <c r="P103" s="261">
        <f t="shared" si="9"/>
        <v>2854.03</v>
      </c>
      <c r="Q103" s="73"/>
      <c r="R103" s="224"/>
      <c r="S103" s="73"/>
    </row>
    <row r="104" spans="1:19" s="22" customFormat="1" ht="15.75">
      <c r="A104" s="36" t="s">
        <v>604</v>
      </c>
      <c r="B104" s="25" t="s">
        <v>79</v>
      </c>
      <c r="C104" s="36" t="s">
        <v>26</v>
      </c>
      <c r="D104" s="43">
        <v>1730.55</v>
      </c>
      <c r="E104" s="19">
        <v>7.45</v>
      </c>
      <c r="F104" s="20">
        <f>ROUND(E104*D104,2)</f>
        <v>12892.6</v>
      </c>
      <c r="G104" s="256">
        <v>1630.4</v>
      </c>
      <c r="H104" s="256"/>
      <c r="I104" s="258"/>
      <c r="J104" s="258"/>
      <c r="K104" s="259">
        <v>9.14</v>
      </c>
      <c r="L104" s="260">
        <f t="shared" si="6"/>
        <v>0</v>
      </c>
      <c r="M104" s="260">
        <f t="shared" si="7"/>
        <v>0</v>
      </c>
      <c r="N104" s="260">
        <f t="shared" si="8"/>
        <v>0</v>
      </c>
      <c r="O104" s="259">
        <f t="shared" si="74"/>
        <v>100.14999999999986</v>
      </c>
      <c r="P104" s="261">
        <f t="shared" si="9"/>
        <v>915.37</v>
      </c>
      <c r="Q104" s="73"/>
      <c r="R104" s="224"/>
      <c r="S104" s="73"/>
    </row>
    <row r="105" spans="1:19" s="22" customFormat="1" ht="15.75">
      <c r="A105" s="36" t="s">
        <v>605</v>
      </c>
      <c r="B105" s="25" t="s">
        <v>80</v>
      </c>
      <c r="C105" s="36" t="s">
        <v>26</v>
      </c>
      <c r="D105" s="43">
        <v>628.91</v>
      </c>
      <c r="E105" s="19">
        <v>7.28</v>
      </c>
      <c r="F105" s="20">
        <f>ROUND(E105*D105,2)</f>
        <v>4578.46</v>
      </c>
      <c r="G105" s="256">
        <v>580</v>
      </c>
      <c r="H105" s="256"/>
      <c r="I105" s="258"/>
      <c r="J105" s="258"/>
      <c r="K105" s="259">
        <v>12.48</v>
      </c>
      <c r="L105" s="260">
        <f t="shared" si="6"/>
        <v>0</v>
      </c>
      <c r="M105" s="260">
        <f t="shared" si="7"/>
        <v>0</v>
      </c>
      <c r="N105" s="260">
        <f t="shared" si="8"/>
        <v>0</v>
      </c>
      <c r="O105" s="259">
        <f t="shared" si="74"/>
        <v>48.909999999999968</v>
      </c>
      <c r="P105" s="261">
        <f t="shared" si="9"/>
        <v>610.4</v>
      </c>
      <c r="Q105" s="73"/>
      <c r="R105" s="224"/>
      <c r="S105" s="73"/>
    </row>
    <row r="106" spans="1:19" s="22" customFormat="1" ht="30">
      <c r="A106" s="36" t="s">
        <v>606</v>
      </c>
      <c r="B106" s="25" t="s">
        <v>74</v>
      </c>
      <c r="C106" s="36" t="s">
        <v>24</v>
      </c>
      <c r="D106" s="43">
        <v>25.19</v>
      </c>
      <c r="E106" s="19">
        <v>351.85</v>
      </c>
      <c r="F106" s="20">
        <f>ROUND(E106*D106,2)</f>
        <v>8863.1</v>
      </c>
      <c r="G106" s="256">
        <v>21.19</v>
      </c>
      <c r="H106" s="256"/>
      <c r="I106" s="258"/>
      <c r="J106" s="258"/>
      <c r="K106" s="259">
        <v>387.58</v>
      </c>
      <c r="L106" s="260">
        <f t="shared" si="6"/>
        <v>0</v>
      </c>
      <c r="M106" s="260">
        <f t="shared" si="7"/>
        <v>0</v>
      </c>
      <c r="N106" s="260">
        <f t="shared" si="8"/>
        <v>0</v>
      </c>
      <c r="O106" s="259">
        <f t="shared" si="74"/>
        <v>4</v>
      </c>
      <c r="P106" s="261">
        <f t="shared" si="9"/>
        <v>1550.32</v>
      </c>
      <c r="Q106" s="73"/>
      <c r="R106" s="224"/>
      <c r="S106" s="73"/>
    </row>
    <row r="107" spans="1:19" s="22" customFormat="1" ht="30">
      <c r="A107" s="36" t="s">
        <v>1180</v>
      </c>
      <c r="B107" s="25" t="s">
        <v>1196</v>
      </c>
      <c r="C107" s="48" t="s">
        <v>24</v>
      </c>
      <c r="D107" s="43"/>
      <c r="E107" s="19"/>
      <c r="F107" s="20"/>
      <c r="G107" s="256"/>
      <c r="H107" s="256"/>
      <c r="I107" s="258"/>
      <c r="J107" s="258">
        <v>25.19</v>
      </c>
      <c r="K107" s="259">
        <v>26.05</v>
      </c>
      <c r="L107" s="260">
        <f t="shared" ref="L107" si="75">ROUND(H107*K107,2)</f>
        <v>0</v>
      </c>
      <c r="M107" s="260">
        <f t="shared" ref="M107" si="76">ROUND(I107*K107,2)</f>
        <v>0</v>
      </c>
      <c r="N107" s="260">
        <f t="shared" ref="N107" si="77">ROUND(J107*K107,2)</f>
        <v>656.2</v>
      </c>
      <c r="O107" s="259">
        <f t="shared" ref="O107" si="78">D107+H107-I107+J107-G107</f>
        <v>25.19</v>
      </c>
      <c r="P107" s="261">
        <f t="shared" ref="P107" si="79">ROUND(O107*K107,2)</f>
        <v>656.2</v>
      </c>
      <c r="Q107" s="73"/>
      <c r="R107" s="224"/>
      <c r="S107" s="73"/>
    </row>
    <row r="108" spans="1:19" s="22" customFormat="1" ht="15.75">
      <c r="A108" s="36"/>
      <c r="B108" s="65" t="s">
        <v>1143</v>
      </c>
      <c r="C108" s="36"/>
      <c r="D108" s="43"/>
      <c r="E108" s="19"/>
      <c r="F108" s="77">
        <f>SUM(F103:F106)</f>
        <v>37185.06</v>
      </c>
      <c r="G108" s="256"/>
      <c r="H108" s="256"/>
      <c r="I108" s="258"/>
      <c r="J108" s="258"/>
      <c r="K108" s="259"/>
      <c r="L108" s="260"/>
      <c r="M108" s="260"/>
      <c r="N108" s="260"/>
      <c r="O108" s="259"/>
      <c r="P108" s="261"/>
      <c r="Q108" s="73"/>
      <c r="R108" s="224"/>
      <c r="S108" s="73"/>
    </row>
    <row r="109" spans="1:19" s="22" customFormat="1" ht="15.75">
      <c r="A109" s="74" t="s">
        <v>607</v>
      </c>
      <c r="B109" s="76" t="s">
        <v>81</v>
      </c>
      <c r="C109" s="75"/>
      <c r="D109" s="79"/>
      <c r="E109" s="85"/>
      <c r="F109" s="80"/>
      <c r="G109" s="256"/>
      <c r="H109" s="256"/>
      <c r="I109" s="258"/>
      <c r="J109" s="258"/>
      <c r="K109" s="259"/>
      <c r="L109" s="260"/>
      <c r="M109" s="260"/>
      <c r="N109" s="260"/>
      <c r="O109" s="259"/>
      <c r="P109" s="261"/>
      <c r="Q109" s="73"/>
      <c r="R109" s="224"/>
      <c r="S109" s="73"/>
    </row>
    <row r="110" spans="1:19" s="22" customFormat="1" ht="15.75">
      <c r="A110" s="36" t="s">
        <v>608</v>
      </c>
      <c r="B110" s="25" t="s">
        <v>82</v>
      </c>
      <c r="C110" s="36" t="s">
        <v>25</v>
      </c>
      <c r="D110" s="43">
        <v>714.44</v>
      </c>
      <c r="E110" s="19">
        <v>23.63</v>
      </c>
      <c r="F110" s="20">
        <f>ROUND(E110*D110,2)</f>
        <v>16882.22</v>
      </c>
      <c r="G110" s="256">
        <v>515</v>
      </c>
      <c r="H110" s="256"/>
      <c r="I110" s="258"/>
      <c r="J110" s="258"/>
      <c r="K110" s="259">
        <v>40.01</v>
      </c>
      <c r="L110" s="260">
        <f t="shared" ref="L110:L173" si="80">ROUND(H110*K110,2)</f>
        <v>0</v>
      </c>
      <c r="M110" s="260">
        <f t="shared" ref="M110:M173" si="81">ROUND(I110*K110,2)</f>
        <v>0</v>
      </c>
      <c r="N110" s="260">
        <f t="shared" ref="N110:N173" si="82">ROUND(J110*K110,2)</f>
        <v>0</v>
      </c>
      <c r="O110" s="259">
        <f t="shared" ref="O110:O114" si="83">D110+H110-I110+J110-G110</f>
        <v>199.44000000000005</v>
      </c>
      <c r="P110" s="261">
        <f t="shared" ref="P110:P173" si="84">ROUND(O110*K110,2)</f>
        <v>7979.59</v>
      </c>
      <c r="Q110" s="73"/>
      <c r="R110" s="224">
        <f>SUM(P103:P125)</f>
        <v>37013.53</v>
      </c>
      <c r="S110" s="73"/>
    </row>
    <row r="111" spans="1:19" s="22" customFormat="1" ht="15.75">
      <c r="A111" s="36" t="s">
        <v>609</v>
      </c>
      <c r="B111" s="25" t="s">
        <v>79</v>
      </c>
      <c r="C111" s="36" t="s">
        <v>26</v>
      </c>
      <c r="D111" s="29">
        <v>1152.73</v>
      </c>
      <c r="E111" s="19">
        <v>7.45</v>
      </c>
      <c r="F111" s="20">
        <f>ROUND(E111*D111,2)</f>
        <v>8587.84</v>
      </c>
      <c r="G111" s="256">
        <v>960.73</v>
      </c>
      <c r="H111" s="256"/>
      <c r="I111" s="258"/>
      <c r="J111" s="258"/>
      <c r="K111" s="259">
        <v>9.14</v>
      </c>
      <c r="L111" s="260">
        <f t="shared" si="80"/>
        <v>0</v>
      </c>
      <c r="M111" s="260">
        <f t="shared" si="81"/>
        <v>0</v>
      </c>
      <c r="N111" s="260">
        <f t="shared" si="82"/>
        <v>0</v>
      </c>
      <c r="O111" s="259">
        <f t="shared" si="83"/>
        <v>192</v>
      </c>
      <c r="P111" s="261">
        <f t="shared" si="84"/>
        <v>1754.88</v>
      </c>
      <c r="Q111" s="73"/>
      <c r="R111" s="224"/>
      <c r="S111" s="73"/>
    </row>
    <row r="112" spans="1:19" s="22" customFormat="1" ht="15.75">
      <c r="A112" s="36" t="s">
        <v>610</v>
      </c>
      <c r="B112" s="25" t="s">
        <v>79</v>
      </c>
      <c r="C112" s="36" t="s">
        <v>26</v>
      </c>
      <c r="D112" s="29">
        <v>581.17999999999995</v>
      </c>
      <c r="E112" s="19">
        <v>7.28</v>
      </c>
      <c r="F112" s="20">
        <f>ROUND(E112*D112,2)</f>
        <v>4230.99</v>
      </c>
      <c r="G112" s="256">
        <v>440</v>
      </c>
      <c r="H112" s="256"/>
      <c r="I112" s="258"/>
      <c r="J112" s="258"/>
      <c r="K112" s="259">
        <v>12.48</v>
      </c>
      <c r="L112" s="260">
        <f t="shared" si="80"/>
        <v>0</v>
      </c>
      <c r="M112" s="260">
        <f t="shared" si="81"/>
        <v>0</v>
      </c>
      <c r="N112" s="260">
        <f t="shared" si="82"/>
        <v>0</v>
      </c>
      <c r="O112" s="259">
        <f t="shared" si="83"/>
        <v>141.17999999999995</v>
      </c>
      <c r="P112" s="261">
        <f t="shared" si="84"/>
        <v>1761.93</v>
      </c>
      <c r="Q112" s="73"/>
      <c r="R112" s="224"/>
      <c r="S112" s="73"/>
    </row>
    <row r="113" spans="1:19" s="73" customFormat="1" ht="30">
      <c r="A113" s="36" t="s">
        <v>611</v>
      </c>
      <c r="B113" s="68" t="s">
        <v>74</v>
      </c>
      <c r="C113" s="46" t="s">
        <v>24</v>
      </c>
      <c r="D113" s="62">
        <v>41.19</v>
      </c>
      <c r="E113" s="46">
        <v>351.85</v>
      </c>
      <c r="F113" s="108">
        <f>ROUND(E113*D113,2)</f>
        <v>14492.7</v>
      </c>
      <c r="G113" s="256">
        <v>10</v>
      </c>
      <c r="H113" s="256"/>
      <c r="I113" s="258"/>
      <c r="J113" s="258"/>
      <c r="K113" s="259">
        <v>387.58</v>
      </c>
      <c r="L113" s="260">
        <f t="shared" si="80"/>
        <v>0</v>
      </c>
      <c r="M113" s="260">
        <f t="shared" si="81"/>
        <v>0</v>
      </c>
      <c r="N113" s="260">
        <f t="shared" si="82"/>
        <v>0</v>
      </c>
      <c r="O113" s="259">
        <f t="shared" si="83"/>
        <v>31.189999999999998</v>
      </c>
      <c r="P113" s="261">
        <f t="shared" si="84"/>
        <v>12088.62</v>
      </c>
      <c r="R113" s="224"/>
    </row>
    <row r="114" spans="1:19" s="73" customFormat="1" ht="30">
      <c r="A114" s="36" t="s">
        <v>1181</v>
      </c>
      <c r="B114" s="25" t="s">
        <v>1196</v>
      </c>
      <c r="C114" s="48" t="s">
        <v>24</v>
      </c>
      <c r="D114" s="62"/>
      <c r="E114" s="46"/>
      <c r="F114" s="108"/>
      <c r="G114" s="256"/>
      <c r="H114" s="256"/>
      <c r="I114" s="258"/>
      <c r="J114" s="258">
        <v>41.19</v>
      </c>
      <c r="K114" s="259">
        <v>26.05</v>
      </c>
      <c r="L114" s="260">
        <f t="shared" si="80"/>
        <v>0</v>
      </c>
      <c r="M114" s="260">
        <f t="shared" si="81"/>
        <v>0</v>
      </c>
      <c r="N114" s="260">
        <f t="shared" si="82"/>
        <v>1073</v>
      </c>
      <c r="O114" s="259">
        <f t="shared" si="83"/>
        <v>41.19</v>
      </c>
      <c r="P114" s="261">
        <f t="shared" si="84"/>
        <v>1073</v>
      </c>
      <c r="R114" s="224"/>
    </row>
    <row r="115" spans="1:19" s="22" customFormat="1" ht="15.75">
      <c r="A115" s="16"/>
      <c r="B115" s="65" t="s">
        <v>108</v>
      </c>
      <c r="C115" s="16"/>
      <c r="D115" s="18"/>
      <c r="E115" s="16"/>
      <c r="F115" s="78">
        <f>SUM(F110:F113)</f>
        <v>44193.75</v>
      </c>
      <c r="G115" s="256"/>
      <c r="H115" s="256"/>
      <c r="I115" s="258"/>
      <c r="J115" s="258"/>
      <c r="K115" s="259"/>
      <c r="L115" s="260"/>
      <c r="M115" s="260"/>
      <c r="N115" s="260"/>
      <c r="O115" s="259"/>
      <c r="P115" s="261"/>
      <c r="Q115" s="73"/>
      <c r="R115" s="224"/>
      <c r="S115" s="73"/>
    </row>
    <row r="116" spans="1:19" s="22" customFormat="1" ht="15.75">
      <c r="A116" s="31" t="s">
        <v>612</v>
      </c>
      <c r="B116" s="76" t="s">
        <v>1197</v>
      </c>
      <c r="C116" s="84"/>
      <c r="D116" s="87"/>
      <c r="E116" s="84"/>
      <c r="F116" s="99"/>
      <c r="G116" s="256"/>
      <c r="H116" s="256"/>
      <c r="I116" s="258"/>
      <c r="J116" s="258"/>
      <c r="K116" s="259"/>
      <c r="L116" s="260"/>
      <c r="M116" s="260"/>
      <c r="N116" s="260"/>
      <c r="O116" s="259"/>
      <c r="P116" s="261"/>
      <c r="Q116" s="73"/>
      <c r="R116" s="224"/>
      <c r="S116" s="73"/>
    </row>
    <row r="117" spans="1:19" s="22" customFormat="1" ht="15.75">
      <c r="A117" s="16" t="s">
        <v>613</v>
      </c>
      <c r="B117" s="25" t="s">
        <v>1153</v>
      </c>
      <c r="C117" s="16" t="s">
        <v>27</v>
      </c>
      <c r="D117" s="18">
        <v>262.10000000000002</v>
      </c>
      <c r="E117" s="16">
        <v>15.34</v>
      </c>
      <c r="F117" s="20">
        <f>ROUND(E117*D117,2)</f>
        <v>4020.61</v>
      </c>
      <c r="G117" s="256">
        <v>150</v>
      </c>
      <c r="H117" s="256"/>
      <c r="I117" s="258"/>
      <c r="J117" s="258"/>
      <c r="K117" s="259">
        <v>34.83</v>
      </c>
      <c r="L117" s="260">
        <f t="shared" si="80"/>
        <v>0</v>
      </c>
      <c r="M117" s="260">
        <f t="shared" si="81"/>
        <v>0</v>
      </c>
      <c r="N117" s="260">
        <f t="shared" si="82"/>
        <v>0</v>
      </c>
      <c r="O117" s="259">
        <f>D117+H117-I117+J117-G117</f>
        <v>112.10000000000002</v>
      </c>
      <c r="P117" s="261">
        <f t="shared" si="84"/>
        <v>3904.44</v>
      </c>
      <c r="Q117" s="73"/>
      <c r="R117" s="224"/>
      <c r="S117" s="73"/>
    </row>
    <row r="118" spans="1:19" s="22" customFormat="1" ht="15.75">
      <c r="A118" s="16"/>
      <c r="B118" s="65" t="s">
        <v>110</v>
      </c>
      <c r="C118" s="16"/>
      <c r="D118" s="18"/>
      <c r="E118" s="16"/>
      <c r="F118" s="78">
        <f>SUM(F117)</f>
        <v>4020.61</v>
      </c>
      <c r="G118" s="256"/>
      <c r="H118" s="256"/>
      <c r="I118" s="258"/>
      <c r="J118" s="258"/>
      <c r="K118" s="259"/>
      <c r="L118" s="260"/>
      <c r="M118" s="260"/>
      <c r="N118" s="260"/>
      <c r="O118" s="259"/>
      <c r="P118" s="261"/>
      <c r="Q118" s="73"/>
      <c r="R118" s="224"/>
      <c r="S118" s="73"/>
    </row>
    <row r="119" spans="1:19" s="22" customFormat="1" ht="15.75">
      <c r="A119" s="16"/>
      <c r="B119" s="65"/>
      <c r="C119" s="16"/>
      <c r="D119" s="18"/>
      <c r="E119" s="16"/>
      <c r="F119" s="78"/>
      <c r="G119" s="256"/>
      <c r="H119" s="256"/>
      <c r="I119" s="258"/>
      <c r="J119" s="258"/>
      <c r="K119" s="259"/>
      <c r="L119" s="260"/>
      <c r="M119" s="260"/>
      <c r="N119" s="260"/>
      <c r="O119" s="259"/>
      <c r="P119" s="261"/>
      <c r="Q119" s="73"/>
      <c r="R119" s="224"/>
      <c r="S119" s="73"/>
    </row>
    <row r="120" spans="1:19" s="22" customFormat="1" ht="15.75">
      <c r="A120" s="31" t="s">
        <v>614</v>
      </c>
      <c r="B120" s="32" t="s">
        <v>146</v>
      </c>
      <c r="C120" s="32"/>
      <c r="D120" s="37"/>
      <c r="E120" s="84"/>
      <c r="F120" s="34"/>
      <c r="G120" s="256"/>
      <c r="H120" s="256"/>
      <c r="I120" s="258"/>
      <c r="J120" s="258"/>
      <c r="K120" s="259"/>
      <c r="L120" s="260"/>
      <c r="M120" s="260"/>
      <c r="N120" s="260"/>
      <c r="O120" s="259"/>
      <c r="P120" s="261"/>
      <c r="Q120" s="73"/>
      <c r="R120" s="224"/>
      <c r="S120" s="73"/>
    </row>
    <row r="121" spans="1:19" s="22" customFormat="1" ht="15.75">
      <c r="A121" s="36" t="s">
        <v>615</v>
      </c>
      <c r="B121" s="25" t="s">
        <v>82</v>
      </c>
      <c r="C121" s="36" t="s">
        <v>25</v>
      </c>
      <c r="D121" s="43">
        <v>17.29</v>
      </c>
      <c r="E121" s="19">
        <v>23.63</v>
      </c>
      <c r="F121" s="20">
        <f t="shared" ref="F121:F128" si="85">ROUND(E121*D121,2)</f>
        <v>408.56</v>
      </c>
      <c r="G121" s="256"/>
      <c r="H121" s="256"/>
      <c r="I121" s="258"/>
      <c r="J121" s="258"/>
      <c r="K121" s="259">
        <v>48.21</v>
      </c>
      <c r="L121" s="260">
        <f t="shared" si="80"/>
        <v>0</v>
      </c>
      <c r="M121" s="260">
        <f t="shared" si="81"/>
        <v>0</v>
      </c>
      <c r="N121" s="260">
        <f t="shared" si="82"/>
        <v>0</v>
      </c>
      <c r="O121" s="259">
        <f t="shared" ref="O121:O125" si="86">D121+H121-I121+J121-G121</f>
        <v>17.29</v>
      </c>
      <c r="P121" s="261">
        <f t="shared" si="84"/>
        <v>833.55</v>
      </c>
      <c r="Q121" s="73"/>
      <c r="R121" s="224"/>
      <c r="S121" s="73"/>
    </row>
    <row r="122" spans="1:19" s="22" customFormat="1" ht="15.75">
      <c r="A122" s="36" t="s">
        <v>616</v>
      </c>
      <c r="B122" s="25" t="s">
        <v>79</v>
      </c>
      <c r="C122" s="36" t="s">
        <v>26</v>
      </c>
      <c r="D122" s="43">
        <v>48.82</v>
      </c>
      <c r="E122" s="19">
        <v>7.45</v>
      </c>
      <c r="F122" s="20">
        <f t="shared" si="85"/>
        <v>363.71</v>
      </c>
      <c r="G122" s="256"/>
      <c r="H122" s="256"/>
      <c r="I122" s="258"/>
      <c r="J122" s="258"/>
      <c r="K122" s="259">
        <v>9.14</v>
      </c>
      <c r="L122" s="260">
        <f t="shared" si="80"/>
        <v>0</v>
      </c>
      <c r="M122" s="260">
        <f t="shared" si="81"/>
        <v>0</v>
      </c>
      <c r="N122" s="260">
        <f t="shared" si="82"/>
        <v>0</v>
      </c>
      <c r="O122" s="259">
        <f t="shared" si="86"/>
        <v>48.82</v>
      </c>
      <c r="P122" s="261">
        <f t="shared" si="84"/>
        <v>446.21</v>
      </c>
      <c r="Q122" s="73"/>
      <c r="R122" s="224"/>
      <c r="S122" s="73"/>
    </row>
    <row r="123" spans="1:19" s="22" customFormat="1" ht="15.75">
      <c r="A123" s="36" t="s">
        <v>617</v>
      </c>
      <c r="B123" s="25" t="s">
        <v>79</v>
      </c>
      <c r="C123" s="36" t="s">
        <v>26</v>
      </c>
      <c r="D123" s="43">
        <v>20.36</v>
      </c>
      <c r="E123" s="19">
        <v>7.28</v>
      </c>
      <c r="F123" s="20">
        <f t="shared" si="85"/>
        <v>148.22</v>
      </c>
      <c r="G123" s="256"/>
      <c r="H123" s="256"/>
      <c r="I123" s="258"/>
      <c r="J123" s="258"/>
      <c r="K123" s="259">
        <v>12.48</v>
      </c>
      <c r="L123" s="260">
        <f t="shared" si="80"/>
        <v>0</v>
      </c>
      <c r="M123" s="260">
        <f t="shared" si="81"/>
        <v>0</v>
      </c>
      <c r="N123" s="260">
        <f t="shared" si="82"/>
        <v>0</v>
      </c>
      <c r="O123" s="259">
        <f t="shared" si="86"/>
        <v>20.36</v>
      </c>
      <c r="P123" s="261">
        <f t="shared" si="84"/>
        <v>254.09</v>
      </c>
      <c r="Q123" s="73"/>
      <c r="R123" s="224"/>
      <c r="S123" s="73"/>
    </row>
    <row r="124" spans="1:19" s="22" customFormat="1" ht="30">
      <c r="A124" s="36" t="s">
        <v>618</v>
      </c>
      <c r="B124" s="25" t="s">
        <v>74</v>
      </c>
      <c r="C124" s="36" t="s">
        <v>24</v>
      </c>
      <c r="D124" s="43">
        <v>0.8</v>
      </c>
      <c r="E124" s="36">
        <v>351.85</v>
      </c>
      <c r="F124" s="20">
        <f t="shared" si="85"/>
        <v>281.48</v>
      </c>
      <c r="G124" s="256"/>
      <c r="H124" s="256"/>
      <c r="I124" s="258"/>
      <c r="J124" s="258"/>
      <c r="K124" s="259">
        <v>387.58</v>
      </c>
      <c r="L124" s="260">
        <f t="shared" si="80"/>
        <v>0</v>
      </c>
      <c r="M124" s="260">
        <f t="shared" si="81"/>
        <v>0</v>
      </c>
      <c r="N124" s="260">
        <f t="shared" si="82"/>
        <v>0</v>
      </c>
      <c r="O124" s="259">
        <f t="shared" si="86"/>
        <v>0.8</v>
      </c>
      <c r="P124" s="261">
        <f t="shared" si="84"/>
        <v>310.06</v>
      </c>
      <c r="Q124" s="73"/>
      <c r="R124" s="224"/>
      <c r="S124" s="73"/>
    </row>
    <row r="125" spans="1:19" s="73" customFormat="1" ht="30">
      <c r="A125" s="36" t="s">
        <v>1182</v>
      </c>
      <c r="B125" s="25" t="s">
        <v>1196</v>
      </c>
      <c r="C125" s="48" t="s">
        <v>24</v>
      </c>
      <c r="D125" s="62"/>
      <c r="E125" s="46"/>
      <c r="F125" s="108"/>
      <c r="G125" s="256"/>
      <c r="H125" s="256"/>
      <c r="I125" s="258"/>
      <c r="J125" s="258">
        <v>0.8</v>
      </c>
      <c r="K125" s="259">
        <v>26.05</v>
      </c>
      <c r="L125" s="260">
        <f t="shared" ref="L125" si="87">ROUND(H125*K125,2)</f>
        <v>0</v>
      </c>
      <c r="M125" s="260">
        <f t="shared" ref="M125" si="88">ROUND(I125*K125,2)</f>
        <v>0</v>
      </c>
      <c r="N125" s="260">
        <f t="shared" ref="N125" si="89">ROUND(J125*K125,2)</f>
        <v>20.84</v>
      </c>
      <c r="O125" s="259">
        <f t="shared" si="86"/>
        <v>0.8</v>
      </c>
      <c r="P125" s="261">
        <f t="shared" ref="P125" si="90">ROUND(O125*K125,2)</f>
        <v>20.84</v>
      </c>
      <c r="R125" s="224"/>
    </row>
    <row r="126" spans="1:19" s="22" customFormat="1" ht="15.75">
      <c r="A126" s="36"/>
      <c r="B126" s="65" t="s">
        <v>111</v>
      </c>
      <c r="C126" s="36" t="s">
        <v>30</v>
      </c>
      <c r="D126" s="43"/>
      <c r="E126" s="19"/>
      <c r="F126" s="77">
        <f>SUM(F121:F124)</f>
        <v>1201.97</v>
      </c>
      <c r="G126" s="256"/>
      <c r="H126" s="256"/>
      <c r="I126" s="258"/>
      <c r="J126" s="258"/>
      <c r="K126" s="259"/>
      <c r="L126" s="260"/>
      <c r="M126" s="260"/>
      <c r="N126" s="260"/>
      <c r="O126" s="259"/>
      <c r="P126" s="261"/>
      <c r="Q126" s="73"/>
      <c r="R126" s="224"/>
      <c r="S126" s="73"/>
    </row>
    <row r="127" spans="1:19" s="22" customFormat="1" ht="15.75">
      <c r="A127" s="31" t="s">
        <v>619</v>
      </c>
      <c r="B127" s="32" t="s">
        <v>147</v>
      </c>
      <c r="C127" s="32"/>
      <c r="D127" s="37"/>
      <c r="E127" s="84"/>
      <c r="F127" s="34"/>
      <c r="G127" s="256"/>
      <c r="H127" s="256"/>
      <c r="I127" s="258"/>
      <c r="J127" s="258"/>
      <c r="K127" s="259"/>
      <c r="L127" s="260"/>
      <c r="M127" s="260"/>
      <c r="N127" s="260"/>
      <c r="O127" s="259"/>
      <c r="P127" s="261"/>
      <c r="Q127" s="73"/>
      <c r="R127" s="224"/>
      <c r="S127" s="73"/>
    </row>
    <row r="128" spans="1:19" s="22" customFormat="1" ht="24" customHeight="1">
      <c r="A128" s="36" t="s">
        <v>620</v>
      </c>
      <c r="B128" s="25" t="s">
        <v>84</v>
      </c>
      <c r="C128" s="36" t="s">
        <v>25</v>
      </c>
      <c r="D128" s="47">
        <v>5.14</v>
      </c>
      <c r="E128" s="19">
        <v>77.77</v>
      </c>
      <c r="F128" s="20">
        <f t="shared" si="85"/>
        <v>399.74</v>
      </c>
      <c r="G128" s="256"/>
      <c r="H128" s="256"/>
      <c r="I128" s="258"/>
      <c r="J128" s="258"/>
      <c r="K128" s="259">
        <v>122.71</v>
      </c>
      <c r="L128" s="260">
        <f t="shared" si="80"/>
        <v>0</v>
      </c>
      <c r="M128" s="260">
        <f t="shared" si="81"/>
        <v>0</v>
      </c>
      <c r="N128" s="260">
        <f t="shared" si="82"/>
        <v>0</v>
      </c>
      <c r="O128" s="259">
        <f>D128+H128-I128+J128-G128</f>
        <v>5.14</v>
      </c>
      <c r="P128" s="261">
        <f t="shared" si="84"/>
        <v>630.73</v>
      </c>
      <c r="Q128" s="73"/>
      <c r="R128" s="224">
        <f>SUM(P128:P138)</f>
        <v>35612.689999999995</v>
      </c>
      <c r="S128" s="73"/>
    </row>
    <row r="129" spans="1:19" s="22" customFormat="1" ht="18" customHeight="1">
      <c r="A129" s="36"/>
      <c r="B129" s="65" t="s">
        <v>1142</v>
      </c>
      <c r="C129" s="36" t="s">
        <v>30</v>
      </c>
      <c r="D129" s="43"/>
      <c r="E129" s="19"/>
      <c r="F129" s="77">
        <f>F128</f>
        <v>399.74</v>
      </c>
      <c r="G129" s="256"/>
      <c r="H129" s="256"/>
      <c r="I129" s="258"/>
      <c r="J129" s="258"/>
      <c r="K129" s="259"/>
      <c r="L129" s="260"/>
      <c r="M129" s="260"/>
      <c r="N129" s="260"/>
      <c r="O129" s="259"/>
      <c r="P129" s="261"/>
      <c r="Q129" s="73"/>
      <c r="R129" s="224"/>
      <c r="S129" s="73"/>
    </row>
    <row r="130" spans="1:19" s="35" customFormat="1" ht="18" customHeight="1">
      <c r="A130" s="74" t="s">
        <v>621</v>
      </c>
      <c r="B130" s="76" t="s">
        <v>85</v>
      </c>
      <c r="C130" s="75"/>
      <c r="D130" s="79"/>
      <c r="E130" s="85"/>
      <c r="F130" s="88"/>
      <c r="G130" s="256"/>
      <c r="H130" s="256"/>
      <c r="I130" s="258"/>
      <c r="J130" s="258"/>
      <c r="K130" s="259"/>
      <c r="L130" s="260"/>
      <c r="M130" s="260"/>
      <c r="N130" s="260"/>
      <c r="O130" s="259"/>
      <c r="P130" s="261"/>
      <c r="Q130" s="73"/>
      <c r="R130" s="224"/>
      <c r="S130" s="73"/>
    </row>
    <row r="131" spans="1:19" s="73" customFormat="1" ht="21.75" customHeight="1">
      <c r="A131" s="46" t="s">
        <v>622</v>
      </c>
      <c r="B131" s="68" t="s">
        <v>86</v>
      </c>
      <c r="C131" s="46" t="s">
        <v>25</v>
      </c>
      <c r="D131" s="47">
        <v>942.96</v>
      </c>
      <c r="E131" s="106">
        <v>29.22</v>
      </c>
      <c r="F131" s="108">
        <f>D131*E131</f>
        <v>27553.2912</v>
      </c>
      <c r="G131" s="256">
        <v>732.4</v>
      </c>
      <c r="H131" s="256"/>
      <c r="I131" s="258"/>
      <c r="J131" s="258"/>
      <c r="K131" s="259">
        <v>38.35</v>
      </c>
      <c r="L131" s="260">
        <f t="shared" si="80"/>
        <v>0</v>
      </c>
      <c r="M131" s="260">
        <f t="shared" si="81"/>
        <v>0</v>
      </c>
      <c r="N131" s="260">
        <f t="shared" si="82"/>
        <v>0</v>
      </c>
      <c r="O131" s="259">
        <f t="shared" ref="O131:O135" si="91">D131+H131-I131+J131-G131</f>
        <v>210.56000000000006</v>
      </c>
      <c r="P131" s="261">
        <f t="shared" si="84"/>
        <v>8074.98</v>
      </c>
      <c r="R131" s="224"/>
    </row>
    <row r="132" spans="1:19" s="22" customFormat="1" ht="18" customHeight="1">
      <c r="A132" s="36" t="s">
        <v>623</v>
      </c>
      <c r="B132" s="25" t="s">
        <v>87</v>
      </c>
      <c r="C132" s="36" t="s">
        <v>25</v>
      </c>
      <c r="D132" s="43">
        <v>17.07</v>
      </c>
      <c r="E132" s="19">
        <v>55.62</v>
      </c>
      <c r="F132" s="20">
        <f>D132*E132</f>
        <v>949.43340000000001</v>
      </c>
      <c r="G132" s="256">
        <v>17.07</v>
      </c>
      <c r="H132" s="256"/>
      <c r="I132" s="258"/>
      <c r="J132" s="258"/>
      <c r="K132" s="259">
        <v>110.01</v>
      </c>
      <c r="L132" s="260">
        <f t="shared" si="80"/>
        <v>0</v>
      </c>
      <c r="M132" s="260">
        <f t="shared" si="81"/>
        <v>0</v>
      </c>
      <c r="N132" s="260">
        <f t="shared" si="82"/>
        <v>0</v>
      </c>
      <c r="O132" s="259">
        <f t="shared" si="91"/>
        <v>0</v>
      </c>
      <c r="P132" s="261">
        <f t="shared" si="84"/>
        <v>0</v>
      </c>
      <c r="R132" s="224"/>
    </row>
    <row r="133" spans="1:19" s="73" customFormat="1" ht="18" customHeight="1">
      <c r="A133" s="46" t="s">
        <v>624</v>
      </c>
      <c r="B133" s="68" t="s">
        <v>148</v>
      </c>
      <c r="C133" s="46" t="s">
        <v>25</v>
      </c>
      <c r="D133" s="47">
        <v>478.93</v>
      </c>
      <c r="E133" s="106">
        <v>40.04</v>
      </c>
      <c r="F133" s="108">
        <f>D133*E133</f>
        <v>19176.357199999999</v>
      </c>
      <c r="G133" s="256">
        <v>225.4</v>
      </c>
      <c r="H133" s="256"/>
      <c r="I133" s="258"/>
      <c r="J133" s="258"/>
      <c r="K133" s="259">
        <v>52.51</v>
      </c>
      <c r="L133" s="260">
        <f t="shared" si="80"/>
        <v>0</v>
      </c>
      <c r="M133" s="260">
        <f t="shared" si="81"/>
        <v>0</v>
      </c>
      <c r="N133" s="260">
        <f t="shared" si="82"/>
        <v>0</v>
      </c>
      <c r="O133" s="259">
        <f t="shared" si="91"/>
        <v>253.53</v>
      </c>
      <c r="P133" s="261">
        <f t="shared" si="84"/>
        <v>13312.86</v>
      </c>
      <c r="R133" s="224"/>
    </row>
    <row r="134" spans="1:19" s="73" customFormat="1" ht="18" customHeight="1">
      <c r="A134" s="46" t="s">
        <v>625</v>
      </c>
      <c r="B134" s="68" t="s">
        <v>88</v>
      </c>
      <c r="C134" s="46" t="s">
        <v>25</v>
      </c>
      <c r="D134" s="47">
        <v>50.56</v>
      </c>
      <c r="E134" s="106">
        <v>14.27</v>
      </c>
      <c r="F134" s="108">
        <f t="shared" ref="F134:F135" si="92">D134*E134</f>
        <v>721.49120000000005</v>
      </c>
      <c r="G134" s="256"/>
      <c r="H134" s="256"/>
      <c r="I134" s="258"/>
      <c r="J134" s="258"/>
      <c r="K134" s="259">
        <v>17.87</v>
      </c>
      <c r="L134" s="260">
        <f t="shared" si="80"/>
        <v>0</v>
      </c>
      <c r="M134" s="260">
        <f t="shared" si="81"/>
        <v>0</v>
      </c>
      <c r="N134" s="260">
        <f t="shared" si="82"/>
        <v>0</v>
      </c>
      <c r="O134" s="259">
        <f t="shared" si="91"/>
        <v>50.56</v>
      </c>
      <c r="P134" s="261">
        <f t="shared" si="84"/>
        <v>903.51</v>
      </c>
      <c r="R134" s="224"/>
    </row>
    <row r="135" spans="1:19" s="73" customFormat="1" ht="18" customHeight="1">
      <c r="A135" s="46" t="s">
        <v>626</v>
      </c>
      <c r="B135" s="68" t="s">
        <v>89</v>
      </c>
      <c r="C135" s="46" t="s">
        <v>25</v>
      </c>
      <c r="D135" s="47">
        <v>22.63</v>
      </c>
      <c r="E135" s="106">
        <v>406.35</v>
      </c>
      <c r="F135" s="108">
        <f t="shared" si="92"/>
        <v>9195.7005000000008</v>
      </c>
      <c r="G135" s="256"/>
      <c r="H135" s="256"/>
      <c r="I135" s="258"/>
      <c r="J135" s="258"/>
      <c r="K135" s="259">
        <v>530.08000000000004</v>
      </c>
      <c r="L135" s="260">
        <f t="shared" si="80"/>
        <v>0</v>
      </c>
      <c r="M135" s="260">
        <f t="shared" si="81"/>
        <v>0</v>
      </c>
      <c r="N135" s="260">
        <f t="shared" si="82"/>
        <v>0</v>
      </c>
      <c r="O135" s="259">
        <f t="shared" si="91"/>
        <v>22.63</v>
      </c>
      <c r="P135" s="261">
        <f t="shared" si="84"/>
        <v>11995.71</v>
      </c>
      <c r="R135" s="224"/>
    </row>
    <row r="136" spans="1:19" s="73" customFormat="1" ht="18" customHeight="1">
      <c r="A136" s="46"/>
      <c r="B136" s="107" t="s">
        <v>1141</v>
      </c>
      <c r="C136" s="46"/>
      <c r="D136" s="47"/>
      <c r="E136" s="106"/>
      <c r="F136" s="103">
        <f>SUM(F131:F135)</f>
        <v>57596.273499999996</v>
      </c>
      <c r="G136" s="256"/>
      <c r="H136" s="256"/>
      <c r="I136" s="258"/>
      <c r="J136" s="258"/>
      <c r="K136" s="259"/>
      <c r="L136" s="260"/>
      <c r="M136" s="260"/>
      <c r="N136" s="260"/>
      <c r="O136" s="259"/>
      <c r="P136" s="261"/>
      <c r="R136" s="224"/>
    </row>
    <row r="137" spans="1:19" s="22" customFormat="1" ht="18" customHeight="1">
      <c r="A137" s="74" t="s">
        <v>627</v>
      </c>
      <c r="B137" s="76" t="s">
        <v>149</v>
      </c>
      <c r="C137" s="75"/>
      <c r="D137" s="79"/>
      <c r="E137" s="85"/>
      <c r="F137" s="88"/>
      <c r="G137" s="256"/>
      <c r="H137" s="256"/>
      <c r="I137" s="258"/>
      <c r="J137" s="258"/>
      <c r="K137" s="259"/>
      <c r="L137" s="260"/>
      <c r="M137" s="260"/>
      <c r="N137" s="260"/>
      <c r="O137" s="259"/>
      <c r="P137" s="261"/>
      <c r="Q137" s="73"/>
      <c r="R137" s="224"/>
      <c r="S137" s="73"/>
    </row>
    <row r="138" spans="1:19" s="22" customFormat="1" ht="18" customHeight="1">
      <c r="A138" s="36" t="s">
        <v>628</v>
      </c>
      <c r="B138" s="25" t="s">
        <v>150</v>
      </c>
      <c r="C138" s="36" t="s">
        <v>25</v>
      </c>
      <c r="D138" s="43">
        <v>18.12</v>
      </c>
      <c r="E138" s="19">
        <v>29.22</v>
      </c>
      <c r="F138" s="20">
        <f t="shared" ref="F138" si="93">D138*E138</f>
        <v>529.46640000000002</v>
      </c>
      <c r="G138" s="256"/>
      <c r="H138" s="256"/>
      <c r="I138" s="258"/>
      <c r="J138" s="258"/>
      <c r="K138" s="259">
        <v>38.35</v>
      </c>
      <c r="L138" s="260">
        <f t="shared" si="80"/>
        <v>0</v>
      </c>
      <c r="M138" s="260">
        <f t="shared" si="81"/>
        <v>0</v>
      </c>
      <c r="N138" s="260">
        <f t="shared" si="82"/>
        <v>0</v>
      </c>
      <c r="O138" s="259">
        <f>D138+H138-I138+J138-G138</f>
        <v>18.12</v>
      </c>
      <c r="P138" s="261">
        <f t="shared" si="84"/>
        <v>694.9</v>
      </c>
      <c r="Q138" s="73"/>
      <c r="R138" s="224"/>
      <c r="S138" s="73"/>
    </row>
    <row r="139" spans="1:19" s="22" customFormat="1" ht="18" customHeight="1">
      <c r="A139" s="36"/>
      <c r="B139" s="65" t="s">
        <v>1140</v>
      </c>
      <c r="C139" s="36"/>
      <c r="D139" s="43"/>
      <c r="E139" s="19"/>
      <c r="F139" s="77">
        <f>F138</f>
        <v>529.46640000000002</v>
      </c>
      <c r="G139" s="256"/>
      <c r="H139" s="256"/>
      <c r="I139" s="258"/>
      <c r="J139" s="258"/>
      <c r="K139" s="259"/>
      <c r="L139" s="260"/>
      <c r="M139" s="260"/>
      <c r="N139" s="260"/>
      <c r="O139" s="259"/>
      <c r="P139" s="261"/>
      <c r="Q139" s="73"/>
      <c r="R139" s="224"/>
      <c r="S139" s="73"/>
    </row>
    <row r="140" spans="1:19" s="22" customFormat="1" ht="18" customHeight="1">
      <c r="A140" s="36"/>
      <c r="B140" s="65"/>
      <c r="C140" s="36"/>
      <c r="D140" s="43"/>
      <c r="E140" s="19"/>
      <c r="F140" s="77"/>
      <c r="G140" s="256"/>
      <c r="H140" s="256"/>
      <c r="I140" s="258"/>
      <c r="J140" s="258"/>
      <c r="K140" s="259"/>
      <c r="L140" s="260"/>
      <c r="M140" s="260"/>
      <c r="N140" s="260"/>
      <c r="O140" s="259"/>
      <c r="P140" s="261"/>
      <c r="Q140" s="73"/>
      <c r="R140" s="224"/>
      <c r="S140" s="73"/>
    </row>
    <row r="141" spans="1:19" s="35" customFormat="1" ht="15.75">
      <c r="A141" s="74" t="s">
        <v>629</v>
      </c>
      <c r="B141" s="76" t="s">
        <v>83</v>
      </c>
      <c r="C141" s="75"/>
      <c r="D141" s="79"/>
      <c r="E141" s="85"/>
      <c r="F141" s="80"/>
      <c r="G141" s="256"/>
      <c r="H141" s="256"/>
      <c r="I141" s="258"/>
      <c r="J141" s="258"/>
      <c r="K141" s="259"/>
      <c r="L141" s="260"/>
      <c r="M141" s="260"/>
      <c r="N141" s="260"/>
      <c r="O141" s="259"/>
      <c r="P141" s="261"/>
      <c r="Q141" s="73"/>
      <c r="R141" s="224"/>
      <c r="S141" s="73"/>
    </row>
    <row r="142" spans="1:19" s="35" customFormat="1" ht="15.75">
      <c r="A142" s="74" t="s">
        <v>630</v>
      </c>
      <c r="B142" s="76" t="s">
        <v>90</v>
      </c>
      <c r="C142" s="75"/>
      <c r="D142" s="79"/>
      <c r="E142" s="85"/>
      <c r="F142" s="80"/>
      <c r="G142" s="256"/>
      <c r="H142" s="256"/>
      <c r="I142" s="258"/>
      <c r="J142" s="258"/>
      <c r="K142" s="259"/>
      <c r="L142" s="260"/>
      <c r="M142" s="260"/>
      <c r="N142" s="260"/>
      <c r="O142" s="259"/>
      <c r="P142" s="261"/>
      <c r="Q142" s="224"/>
      <c r="R142" s="224"/>
      <c r="S142" s="73"/>
    </row>
    <row r="143" spans="1:19" s="22" customFormat="1" ht="15.75">
      <c r="A143" s="36" t="s">
        <v>631</v>
      </c>
      <c r="B143" s="25" t="s">
        <v>151</v>
      </c>
      <c r="C143" s="36" t="s">
        <v>30</v>
      </c>
      <c r="D143" s="43">
        <v>10</v>
      </c>
      <c r="E143" s="19">
        <v>466.04</v>
      </c>
      <c r="F143" s="20">
        <f t="shared" ref="F143:F168" si="94">ROUND(E143*D143,2)</f>
        <v>4660.3999999999996</v>
      </c>
      <c r="G143" s="256"/>
      <c r="H143" s="256"/>
      <c r="I143" s="258"/>
      <c r="J143" s="258"/>
      <c r="K143" s="259">
        <v>346.64</v>
      </c>
      <c r="L143" s="260">
        <f t="shared" si="80"/>
        <v>0</v>
      </c>
      <c r="M143" s="260">
        <f t="shared" si="81"/>
        <v>0</v>
      </c>
      <c r="N143" s="260">
        <f t="shared" si="82"/>
        <v>0</v>
      </c>
      <c r="O143" s="259">
        <f t="shared" ref="O143:O149" si="95">D143+H143-I143+J143-G143</f>
        <v>10</v>
      </c>
      <c r="P143" s="261">
        <f t="shared" si="84"/>
        <v>3466.4</v>
      </c>
      <c r="Q143" s="73"/>
      <c r="R143" s="224"/>
      <c r="S143" s="73"/>
    </row>
    <row r="144" spans="1:19" s="22" customFormat="1" ht="30">
      <c r="A144" s="36" t="s">
        <v>632</v>
      </c>
      <c r="B144" s="25" t="s">
        <v>91</v>
      </c>
      <c r="C144" s="36" t="s">
        <v>30</v>
      </c>
      <c r="D144" s="43">
        <v>5</v>
      </c>
      <c r="E144" s="19">
        <v>856.59</v>
      </c>
      <c r="F144" s="20">
        <f>D144*E144</f>
        <v>4282.95</v>
      </c>
      <c r="G144" s="256"/>
      <c r="H144" s="256"/>
      <c r="I144" s="258"/>
      <c r="J144" s="258"/>
      <c r="K144" s="259">
        <v>992.43</v>
      </c>
      <c r="L144" s="260">
        <f t="shared" si="80"/>
        <v>0</v>
      </c>
      <c r="M144" s="260">
        <f t="shared" si="81"/>
        <v>0</v>
      </c>
      <c r="N144" s="260">
        <f t="shared" si="82"/>
        <v>0</v>
      </c>
      <c r="O144" s="259">
        <f t="shared" si="95"/>
        <v>5</v>
      </c>
      <c r="P144" s="261">
        <f t="shared" si="84"/>
        <v>4962.1499999999996</v>
      </c>
      <c r="Q144" s="73"/>
      <c r="R144" s="224"/>
      <c r="S144" s="73"/>
    </row>
    <row r="145" spans="1:19" s="22" customFormat="1" ht="30">
      <c r="A145" s="36" t="s">
        <v>633</v>
      </c>
      <c r="B145" s="25" t="s">
        <v>92</v>
      </c>
      <c r="C145" s="36" t="s">
        <v>30</v>
      </c>
      <c r="D145" s="43">
        <v>4</v>
      </c>
      <c r="E145" s="19">
        <v>486.87</v>
      </c>
      <c r="F145" s="20">
        <f t="shared" si="94"/>
        <v>1947.48</v>
      </c>
      <c r="G145" s="256"/>
      <c r="H145" s="256"/>
      <c r="I145" s="258"/>
      <c r="J145" s="258"/>
      <c r="K145" s="259">
        <v>341.2</v>
      </c>
      <c r="L145" s="260">
        <f t="shared" si="80"/>
        <v>0</v>
      </c>
      <c r="M145" s="260">
        <f t="shared" si="81"/>
        <v>0</v>
      </c>
      <c r="N145" s="260">
        <f t="shared" si="82"/>
        <v>0</v>
      </c>
      <c r="O145" s="259">
        <f t="shared" si="95"/>
        <v>4</v>
      </c>
      <c r="P145" s="261">
        <f t="shared" si="84"/>
        <v>1364.8</v>
      </c>
      <c r="Q145" s="73"/>
      <c r="R145" s="224"/>
      <c r="S145" s="73"/>
    </row>
    <row r="146" spans="1:19" s="22" customFormat="1" ht="30">
      <c r="A146" s="36" t="s">
        <v>634</v>
      </c>
      <c r="B146" s="25" t="s">
        <v>93</v>
      </c>
      <c r="C146" s="36" t="s">
        <v>30</v>
      </c>
      <c r="D146" s="43">
        <v>6</v>
      </c>
      <c r="E146" s="19">
        <v>486.87</v>
      </c>
      <c r="F146" s="20">
        <f t="shared" si="94"/>
        <v>2921.22</v>
      </c>
      <c r="G146" s="256"/>
      <c r="H146" s="256"/>
      <c r="I146" s="258"/>
      <c r="J146" s="258"/>
      <c r="K146" s="259">
        <v>341.2</v>
      </c>
      <c r="L146" s="260">
        <f t="shared" si="80"/>
        <v>0</v>
      </c>
      <c r="M146" s="260">
        <f t="shared" si="81"/>
        <v>0</v>
      </c>
      <c r="N146" s="260">
        <f t="shared" si="82"/>
        <v>0</v>
      </c>
      <c r="O146" s="259">
        <f t="shared" si="95"/>
        <v>6</v>
      </c>
      <c r="P146" s="261">
        <f t="shared" si="84"/>
        <v>2047.2</v>
      </c>
      <c r="Q146" s="73"/>
      <c r="R146" s="224"/>
      <c r="S146" s="73"/>
    </row>
    <row r="147" spans="1:19" s="22" customFormat="1" ht="30">
      <c r="A147" s="36" t="s">
        <v>635</v>
      </c>
      <c r="B147" s="25" t="s">
        <v>94</v>
      </c>
      <c r="C147" s="36" t="s">
        <v>30</v>
      </c>
      <c r="D147" s="43">
        <v>10</v>
      </c>
      <c r="E147" s="19">
        <v>486.87</v>
      </c>
      <c r="F147" s="20">
        <f t="shared" si="94"/>
        <v>4868.7</v>
      </c>
      <c r="G147" s="256"/>
      <c r="H147" s="256"/>
      <c r="I147" s="258"/>
      <c r="J147" s="258"/>
      <c r="K147" s="259">
        <v>341.2</v>
      </c>
      <c r="L147" s="260">
        <f t="shared" si="80"/>
        <v>0</v>
      </c>
      <c r="M147" s="260">
        <f t="shared" si="81"/>
        <v>0</v>
      </c>
      <c r="N147" s="260">
        <f t="shared" si="82"/>
        <v>0</v>
      </c>
      <c r="O147" s="259">
        <f t="shared" si="95"/>
        <v>10</v>
      </c>
      <c r="P147" s="261">
        <f t="shared" si="84"/>
        <v>3412</v>
      </c>
      <c r="Q147" s="73"/>
      <c r="R147" s="224"/>
      <c r="S147" s="73"/>
    </row>
    <row r="148" spans="1:19" s="22" customFormat="1" ht="15.75">
      <c r="A148" s="36" t="s">
        <v>636</v>
      </c>
      <c r="B148" s="25" t="s">
        <v>95</v>
      </c>
      <c r="C148" s="36" t="s">
        <v>30</v>
      </c>
      <c r="D148" s="43">
        <v>16</v>
      </c>
      <c r="E148" s="19">
        <v>176.21</v>
      </c>
      <c r="F148" s="20">
        <f t="shared" si="94"/>
        <v>2819.36</v>
      </c>
      <c r="G148" s="256"/>
      <c r="H148" s="256"/>
      <c r="I148" s="258"/>
      <c r="J148" s="258"/>
      <c r="K148" s="259">
        <v>740.15</v>
      </c>
      <c r="L148" s="260">
        <f t="shared" si="80"/>
        <v>0</v>
      </c>
      <c r="M148" s="260">
        <f t="shared" si="81"/>
        <v>0</v>
      </c>
      <c r="N148" s="260">
        <f t="shared" si="82"/>
        <v>0</v>
      </c>
      <c r="O148" s="259">
        <f t="shared" si="95"/>
        <v>16</v>
      </c>
      <c r="P148" s="261">
        <f t="shared" si="84"/>
        <v>11842.4</v>
      </c>
      <c r="Q148" s="73"/>
      <c r="R148" s="224"/>
      <c r="S148" s="73"/>
    </row>
    <row r="149" spans="1:19" s="22" customFormat="1" ht="15.75">
      <c r="A149" s="36" t="s">
        <v>637</v>
      </c>
      <c r="B149" s="25" t="s">
        <v>152</v>
      </c>
      <c r="C149" s="36" t="s">
        <v>30</v>
      </c>
      <c r="D149" s="43">
        <v>11.2</v>
      </c>
      <c r="E149" s="19">
        <v>60.09</v>
      </c>
      <c r="F149" s="20">
        <f t="shared" si="94"/>
        <v>673.01</v>
      </c>
      <c r="G149" s="256"/>
      <c r="H149" s="256"/>
      <c r="I149" s="258"/>
      <c r="J149" s="258"/>
      <c r="K149" s="259">
        <v>114.71</v>
      </c>
      <c r="L149" s="260">
        <f t="shared" si="80"/>
        <v>0</v>
      </c>
      <c r="M149" s="260">
        <f t="shared" si="81"/>
        <v>0</v>
      </c>
      <c r="N149" s="260">
        <f t="shared" si="82"/>
        <v>0</v>
      </c>
      <c r="O149" s="259">
        <f t="shared" si="95"/>
        <v>11.2</v>
      </c>
      <c r="P149" s="261">
        <f t="shared" si="84"/>
        <v>1284.75</v>
      </c>
      <c r="Q149" s="73"/>
      <c r="R149" s="224"/>
      <c r="S149" s="73"/>
    </row>
    <row r="150" spans="1:19" s="22" customFormat="1" ht="15.75">
      <c r="A150" s="36"/>
      <c r="B150" s="25"/>
      <c r="C150" s="36"/>
      <c r="D150" s="43"/>
      <c r="E150" s="19"/>
      <c r="F150" s="20"/>
      <c r="G150" s="256"/>
      <c r="H150" s="256"/>
      <c r="I150" s="258"/>
      <c r="J150" s="258"/>
      <c r="K150" s="259"/>
      <c r="L150" s="260"/>
      <c r="M150" s="260"/>
      <c r="N150" s="260"/>
      <c r="O150" s="259"/>
      <c r="P150" s="261"/>
      <c r="Q150" s="73"/>
      <c r="R150" s="224"/>
      <c r="S150" s="73"/>
    </row>
    <row r="151" spans="1:19" s="22" customFormat="1" ht="15.75">
      <c r="A151" s="36"/>
      <c r="B151" s="65" t="s">
        <v>1139</v>
      </c>
      <c r="C151" s="36"/>
      <c r="D151" s="43"/>
      <c r="E151" s="19"/>
      <c r="F151" s="77">
        <f>SUM(F143:F149)</f>
        <v>22173.119999999995</v>
      </c>
      <c r="G151" s="256"/>
      <c r="H151" s="256"/>
      <c r="I151" s="258"/>
      <c r="J151" s="258"/>
      <c r="K151" s="259"/>
      <c r="L151" s="260"/>
      <c r="M151" s="260"/>
      <c r="N151" s="260"/>
      <c r="O151" s="259"/>
      <c r="P151" s="261"/>
      <c r="Q151" s="73"/>
      <c r="R151" s="224"/>
      <c r="S151" s="73"/>
    </row>
    <row r="152" spans="1:19" s="35" customFormat="1" ht="15.75">
      <c r="A152" s="74" t="s">
        <v>638</v>
      </c>
      <c r="B152" s="76" t="s">
        <v>96</v>
      </c>
      <c r="C152" s="75"/>
      <c r="D152" s="79"/>
      <c r="E152" s="85"/>
      <c r="F152" s="86"/>
      <c r="G152" s="256"/>
      <c r="H152" s="256"/>
      <c r="I152" s="258"/>
      <c r="J152" s="258"/>
      <c r="K152" s="259"/>
      <c r="L152" s="260"/>
      <c r="M152" s="260"/>
      <c r="N152" s="260"/>
      <c r="O152" s="259"/>
      <c r="P152" s="261"/>
      <c r="Q152" s="73"/>
      <c r="R152" s="224"/>
      <c r="S152" s="73"/>
    </row>
    <row r="153" spans="1:19" s="22" customFormat="1" ht="15.75">
      <c r="A153" s="36" t="s">
        <v>639</v>
      </c>
      <c r="B153" s="25" t="s">
        <v>97</v>
      </c>
      <c r="C153" s="36" t="s">
        <v>30</v>
      </c>
      <c r="D153" s="43">
        <v>5</v>
      </c>
      <c r="E153" s="19">
        <v>79.790000000000006</v>
      </c>
      <c r="F153" s="20">
        <f t="shared" si="94"/>
        <v>398.95</v>
      </c>
      <c r="G153" s="256"/>
      <c r="H153" s="256"/>
      <c r="I153" s="258"/>
      <c r="J153" s="258"/>
      <c r="K153" s="259">
        <v>83.26</v>
      </c>
      <c r="L153" s="260">
        <f t="shared" si="80"/>
        <v>0</v>
      </c>
      <c r="M153" s="260">
        <f t="shared" si="81"/>
        <v>0</v>
      </c>
      <c r="N153" s="260">
        <f t="shared" si="82"/>
        <v>0</v>
      </c>
      <c r="O153" s="259">
        <f>D153+H153-I153+J153-G153</f>
        <v>5</v>
      </c>
      <c r="P153" s="261">
        <f t="shared" si="84"/>
        <v>416.3</v>
      </c>
      <c r="Q153" s="73"/>
      <c r="R153" s="224">
        <f>SUM(P143:P197)</f>
        <v>207396.00000000003</v>
      </c>
      <c r="S153" s="73"/>
    </row>
    <row r="154" spans="1:19" s="22" customFormat="1" ht="15.75">
      <c r="A154" s="36"/>
      <c r="B154" s="25"/>
      <c r="C154" s="36"/>
      <c r="D154" s="43"/>
      <c r="E154" s="19"/>
      <c r="F154" s="20"/>
      <c r="G154" s="256"/>
      <c r="H154" s="256"/>
      <c r="I154" s="258"/>
      <c r="J154" s="258"/>
      <c r="K154" s="259"/>
      <c r="L154" s="260"/>
      <c r="M154" s="260"/>
      <c r="N154" s="260"/>
      <c r="O154" s="259"/>
      <c r="P154" s="261"/>
      <c r="Q154" s="73"/>
      <c r="R154" s="224"/>
      <c r="S154" s="73"/>
    </row>
    <row r="155" spans="1:19" s="22" customFormat="1" ht="15.75">
      <c r="A155" s="36"/>
      <c r="B155" s="65" t="s">
        <v>1138</v>
      </c>
      <c r="C155" s="36"/>
      <c r="D155" s="43"/>
      <c r="E155" s="19"/>
      <c r="F155" s="130">
        <f>SUM(F153:F154)</f>
        <v>398.95</v>
      </c>
      <c r="G155" s="256"/>
      <c r="H155" s="256"/>
      <c r="I155" s="258"/>
      <c r="J155" s="258"/>
      <c r="K155" s="259"/>
      <c r="L155" s="260"/>
      <c r="M155" s="260"/>
      <c r="N155" s="260"/>
      <c r="O155" s="259"/>
      <c r="P155" s="261"/>
      <c r="Q155" s="73"/>
      <c r="R155" s="224"/>
      <c r="S155" s="73"/>
    </row>
    <row r="156" spans="1:19" s="35" customFormat="1" ht="18" customHeight="1">
      <c r="A156" s="74" t="s">
        <v>640</v>
      </c>
      <c r="B156" s="76" t="s">
        <v>99</v>
      </c>
      <c r="C156" s="75"/>
      <c r="D156" s="79"/>
      <c r="E156" s="85"/>
      <c r="F156" s="86"/>
      <c r="G156" s="256"/>
      <c r="H156" s="256"/>
      <c r="I156" s="258"/>
      <c r="J156" s="258"/>
      <c r="K156" s="259"/>
      <c r="L156" s="260"/>
      <c r="M156" s="260"/>
      <c r="N156" s="260"/>
      <c r="O156" s="259"/>
      <c r="P156" s="261"/>
      <c r="Q156" s="73"/>
      <c r="R156" s="224"/>
      <c r="S156" s="73"/>
    </row>
    <row r="157" spans="1:19" s="22" customFormat="1" ht="30">
      <c r="A157" s="36" t="s">
        <v>641</v>
      </c>
      <c r="B157" s="25" t="s">
        <v>153</v>
      </c>
      <c r="C157" s="36" t="s">
        <v>25</v>
      </c>
      <c r="D157" s="43">
        <v>2.31</v>
      </c>
      <c r="E157" s="19">
        <v>650.83000000000004</v>
      </c>
      <c r="F157" s="20">
        <f t="shared" ref="F157:F163" si="96">ROUND(E157*D157,2)</f>
        <v>1503.42</v>
      </c>
      <c r="G157" s="256"/>
      <c r="H157" s="256"/>
      <c r="I157" s="258"/>
      <c r="J157" s="258"/>
      <c r="K157" s="259">
        <v>563.46</v>
      </c>
      <c r="L157" s="260">
        <f t="shared" si="80"/>
        <v>0</v>
      </c>
      <c r="M157" s="260">
        <f t="shared" si="81"/>
        <v>0</v>
      </c>
      <c r="N157" s="260">
        <f t="shared" si="82"/>
        <v>0</v>
      </c>
      <c r="O157" s="259">
        <f t="shared" ref="O157:O163" si="97">D157+H157-I157+J157-G157</f>
        <v>2.31</v>
      </c>
      <c r="P157" s="261">
        <f t="shared" si="84"/>
        <v>1301.5899999999999</v>
      </c>
      <c r="Q157" s="73"/>
      <c r="R157" s="224"/>
      <c r="S157" s="73"/>
    </row>
    <row r="158" spans="1:19" s="22" customFormat="1" ht="30">
      <c r="A158" s="36" t="s">
        <v>642</v>
      </c>
      <c r="B158" s="25" t="s">
        <v>100</v>
      </c>
      <c r="C158" s="36" t="s">
        <v>25</v>
      </c>
      <c r="D158" s="43">
        <v>1.68</v>
      </c>
      <c r="E158" s="19">
        <v>650.83000000000004</v>
      </c>
      <c r="F158" s="20">
        <f t="shared" si="96"/>
        <v>1093.3900000000001</v>
      </c>
      <c r="G158" s="256"/>
      <c r="H158" s="256"/>
      <c r="I158" s="258"/>
      <c r="J158" s="258"/>
      <c r="K158" s="259">
        <v>563.46</v>
      </c>
      <c r="L158" s="260">
        <f t="shared" si="80"/>
        <v>0</v>
      </c>
      <c r="M158" s="260">
        <f t="shared" si="81"/>
        <v>0</v>
      </c>
      <c r="N158" s="260">
        <f t="shared" si="82"/>
        <v>0</v>
      </c>
      <c r="O158" s="259">
        <f t="shared" si="97"/>
        <v>1.68</v>
      </c>
      <c r="P158" s="261">
        <f t="shared" si="84"/>
        <v>946.61</v>
      </c>
      <c r="Q158" s="73"/>
      <c r="R158" s="224"/>
      <c r="S158" s="73"/>
    </row>
    <row r="159" spans="1:19" s="22" customFormat="1" ht="30">
      <c r="A159" s="36" t="s">
        <v>643</v>
      </c>
      <c r="B159" s="25" t="s">
        <v>154</v>
      </c>
      <c r="C159" s="36" t="s">
        <v>25</v>
      </c>
      <c r="D159" s="43">
        <v>6.72</v>
      </c>
      <c r="E159" s="19">
        <v>650.83000000000004</v>
      </c>
      <c r="F159" s="20">
        <f t="shared" si="96"/>
        <v>4373.58</v>
      </c>
      <c r="G159" s="256"/>
      <c r="H159" s="256"/>
      <c r="I159" s="258"/>
      <c r="J159" s="258"/>
      <c r="K159" s="259">
        <v>563.46</v>
      </c>
      <c r="L159" s="260">
        <f t="shared" si="80"/>
        <v>0</v>
      </c>
      <c r="M159" s="260">
        <f t="shared" si="81"/>
        <v>0</v>
      </c>
      <c r="N159" s="260">
        <f t="shared" si="82"/>
        <v>0</v>
      </c>
      <c r="O159" s="259">
        <f t="shared" si="97"/>
        <v>6.72</v>
      </c>
      <c r="P159" s="261">
        <f t="shared" si="84"/>
        <v>3786.45</v>
      </c>
      <c r="Q159" s="73"/>
      <c r="R159" s="224"/>
      <c r="S159" s="73"/>
    </row>
    <row r="160" spans="1:19" s="22" customFormat="1" ht="30">
      <c r="A160" s="36" t="s">
        <v>644</v>
      </c>
      <c r="B160" s="25" t="s">
        <v>155</v>
      </c>
      <c r="C160" s="36" t="s">
        <v>25</v>
      </c>
      <c r="D160" s="43">
        <v>113.4</v>
      </c>
      <c r="E160" s="19">
        <v>358.74</v>
      </c>
      <c r="F160" s="20">
        <f t="shared" si="96"/>
        <v>40681.120000000003</v>
      </c>
      <c r="G160" s="256"/>
      <c r="H160" s="256"/>
      <c r="I160" s="258"/>
      <c r="J160" s="258"/>
      <c r="K160" s="259">
        <v>482.82</v>
      </c>
      <c r="L160" s="260">
        <f t="shared" si="80"/>
        <v>0</v>
      </c>
      <c r="M160" s="260">
        <f t="shared" si="81"/>
        <v>0</v>
      </c>
      <c r="N160" s="260">
        <f t="shared" si="82"/>
        <v>0</v>
      </c>
      <c r="O160" s="259">
        <f t="shared" si="97"/>
        <v>113.4</v>
      </c>
      <c r="P160" s="261">
        <f t="shared" si="84"/>
        <v>54751.79</v>
      </c>
      <c r="Q160" s="73"/>
      <c r="R160" s="224"/>
      <c r="S160" s="73"/>
    </row>
    <row r="161" spans="1:19" s="22" customFormat="1" ht="31.5" customHeight="1">
      <c r="A161" s="36" t="s">
        <v>645</v>
      </c>
      <c r="B161" s="25" t="s">
        <v>156</v>
      </c>
      <c r="C161" s="36" t="s">
        <v>25</v>
      </c>
      <c r="D161" s="43">
        <v>5.04</v>
      </c>
      <c r="E161" s="19">
        <v>579.70000000000005</v>
      </c>
      <c r="F161" s="20">
        <f t="shared" si="96"/>
        <v>2921.69</v>
      </c>
      <c r="G161" s="256"/>
      <c r="H161" s="256"/>
      <c r="I161" s="258"/>
      <c r="J161" s="258"/>
      <c r="K161" s="259">
        <v>482.82</v>
      </c>
      <c r="L161" s="260">
        <f t="shared" si="80"/>
        <v>0</v>
      </c>
      <c r="M161" s="260">
        <f t="shared" si="81"/>
        <v>0</v>
      </c>
      <c r="N161" s="260">
        <f t="shared" si="82"/>
        <v>0</v>
      </c>
      <c r="O161" s="259">
        <f t="shared" si="97"/>
        <v>5.04</v>
      </c>
      <c r="P161" s="261">
        <f t="shared" si="84"/>
        <v>2433.41</v>
      </c>
      <c r="Q161" s="73"/>
      <c r="R161" s="224"/>
      <c r="S161" s="73"/>
    </row>
    <row r="162" spans="1:19" s="22" customFormat="1" ht="39" customHeight="1">
      <c r="A162" s="36" t="s">
        <v>646</v>
      </c>
      <c r="B162" s="25" t="s">
        <v>157</v>
      </c>
      <c r="C162" s="36" t="s">
        <v>25</v>
      </c>
      <c r="D162" s="43">
        <v>4.4400000000000004</v>
      </c>
      <c r="E162" s="19">
        <v>650.83000000000004</v>
      </c>
      <c r="F162" s="20">
        <f t="shared" si="96"/>
        <v>2889.69</v>
      </c>
      <c r="G162" s="256"/>
      <c r="H162" s="256"/>
      <c r="I162" s="258"/>
      <c r="J162" s="258"/>
      <c r="K162" s="259">
        <v>563.46</v>
      </c>
      <c r="L162" s="260">
        <f t="shared" si="80"/>
        <v>0</v>
      </c>
      <c r="M162" s="260">
        <f t="shared" si="81"/>
        <v>0</v>
      </c>
      <c r="N162" s="260">
        <f t="shared" si="82"/>
        <v>0</v>
      </c>
      <c r="O162" s="259">
        <f t="shared" si="97"/>
        <v>4.4400000000000004</v>
      </c>
      <c r="P162" s="261">
        <f t="shared" si="84"/>
        <v>2501.7600000000002</v>
      </c>
      <c r="Q162" s="73"/>
      <c r="R162" s="224"/>
      <c r="S162" s="73"/>
    </row>
    <row r="163" spans="1:19" s="22" customFormat="1" ht="39" customHeight="1">
      <c r="A163" s="36" t="s">
        <v>647</v>
      </c>
      <c r="B163" s="25" t="s">
        <v>158</v>
      </c>
      <c r="C163" s="36" t="s">
        <v>25</v>
      </c>
      <c r="D163" s="43">
        <v>5.25</v>
      </c>
      <c r="E163" s="19">
        <v>650.83000000000004</v>
      </c>
      <c r="F163" s="20">
        <f t="shared" si="96"/>
        <v>3416.86</v>
      </c>
      <c r="G163" s="256"/>
      <c r="H163" s="256"/>
      <c r="I163" s="258"/>
      <c r="J163" s="258"/>
      <c r="K163" s="259">
        <v>563.46</v>
      </c>
      <c r="L163" s="260">
        <f t="shared" si="80"/>
        <v>0</v>
      </c>
      <c r="M163" s="260">
        <f t="shared" si="81"/>
        <v>0</v>
      </c>
      <c r="N163" s="260">
        <f t="shared" si="82"/>
        <v>0</v>
      </c>
      <c r="O163" s="259">
        <f t="shared" si="97"/>
        <v>5.25</v>
      </c>
      <c r="P163" s="261">
        <f t="shared" si="84"/>
        <v>2958.17</v>
      </c>
      <c r="Q163" s="73"/>
      <c r="R163" s="224"/>
      <c r="S163" s="73"/>
    </row>
    <row r="164" spans="1:19" s="22" customFormat="1" ht="15.75">
      <c r="A164" s="36"/>
      <c r="B164" s="65" t="s">
        <v>1137</v>
      </c>
      <c r="C164" s="36"/>
      <c r="D164" s="43"/>
      <c r="E164" s="19"/>
      <c r="F164" s="130">
        <f>SUM(F157:F163)</f>
        <v>56879.750000000007</v>
      </c>
      <c r="G164" s="256"/>
      <c r="H164" s="256"/>
      <c r="I164" s="258"/>
      <c r="J164" s="258"/>
      <c r="K164" s="259"/>
      <c r="L164" s="260"/>
      <c r="M164" s="260"/>
      <c r="N164" s="260"/>
      <c r="O164" s="259"/>
      <c r="P164" s="261"/>
      <c r="Q164" s="73"/>
      <c r="R164" s="224"/>
      <c r="S164" s="73"/>
    </row>
    <row r="165" spans="1:19" s="35" customFormat="1" ht="15.75">
      <c r="A165" s="74" t="s">
        <v>648</v>
      </c>
      <c r="B165" s="76" t="s">
        <v>98</v>
      </c>
      <c r="C165" s="75"/>
      <c r="D165" s="79"/>
      <c r="E165" s="85"/>
      <c r="F165" s="86"/>
      <c r="G165" s="256"/>
      <c r="H165" s="256"/>
      <c r="I165" s="258"/>
      <c r="J165" s="258"/>
      <c r="K165" s="259"/>
      <c r="L165" s="260"/>
      <c r="M165" s="260"/>
      <c r="N165" s="260"/>
      <c r="O165" s="259"/>
      <c r="P165" s="261"/>
      <c r="Q165" s="73"/>
      <c r="R165" s="224"/>
      <c r="S165" s="73"/>
    </row>
    <row r="166" spans="1:19" s="22" customFormat="1" ht="15.75">
      <c r="A166" s="36" t="s">
        <v>649</v>
      </c>
      <c r="B166" s="45" t="s">
        <v>159</v>
      </c>
      <c r="C166" s="36" t="s">
        <v>30</v>
      </c>
      <c r="D166" s="43">
        <v>1</v>
      </c>
      <c r="E166" s="19">
        <v>1651.13</v>
      </c>
      <c r="F166" s="20">
        <f t="shared" si="94"/>
        <v>1651.13</v>
      </c>
      <c r="G166" s="256"/>
      <c r="H166" s="256"/>
      <c r="I166" s="258"/>
      <c r="J166" s="258"/>
      <c r="K166" s="259">
        <v>2090.2199999999998</v>
      </c>
      <c r="L166" s="260">
        <f t="shared" si="80"/>
        <v>0</v>
      </c>
      <c r="M166" s="260">
        <f t="shared" si="81"/>
        <v>0</v>
      </c>
      <c r="N166" s="260">
        <f t="shared" si="82"/>
        <v>0</v>
      </c>
      <c r="O166" s="259">
        <f t="shared" ref="O166:O168" si="98">D166+H166-I166+J166-G166</f>
        <v>1</v>
      </c>
      <c r="P166" s="261">
        <f t="shared" si="84"/>
        <v>2090.2199999999998</v>
      </c>
      <c r="Q166" s="73"/>
      <c r="R166" s="224"/>
      <c r="S166" s="73"/>
    </row>
    <row r="167" spans="1:19" s="22" customFormat="1" ht="15.75">
      <c r="A167" s="36" t="s">
        <v>650</v>
      </c>
      <c r="B167" s="45" t="s">
        <v>160</v>
      </c>
      <c r="C167" s="36" t="s">
        <v>30</v>
      </c>
      <c r="D167" s="43">
        <v>1</v>
      </c>
      <c r="E167" s="19">
        <v>1651.13</v>
      </c>
      <c r="F167" s="20">
        <f t="shared" si="94"/>
        <v>1651.13</v>
      </c>
      <c r="G167" s="256"/>
      <c r="H167" s="256"/>
      <c r="I167" s="258"/>
      <c r="J167" s="258"/>
      <c r="K167" s="259">
        <v>2090.2199999999998</v>
      </c>
      <c r="L167" s="260">
        <f t="shared" si="80"/>
        <v>0</v>
      </c>
      <c r="M167" s="260">
        <f t="shared" si="81"/>
        <v>0</v>
      </c>
      <c r="N167" s="260">
        <f t="shared" si="82"/>
        <v>0</v>
      </c>
      <c r="O167" s="259">
        <f t="shared" si="98"/>
        <v>1</v>
      </c>
      <c r="P167" s="261">
        <f t="shared" si="84"/>
        <v>2090.2199999999998</v>
      </c>
      <c r="Q167" s="73"/>
      <c r="R167" s="224"/>
      <c r="S167" s="73"/>
    </row>
    <row r="168" spans="1:19" s="22" customFormat="1" ht="15.75">
      <c r="A168" s="36" t="s">
        <v>651</v>
      </c>
      <c r="B168" s="45" t="s">
        <v>161</v>
      </c>
      <c r="C168" s="36" t="s">
        <v>69</v>
      </c>
      <c r="D168" s="43">
        <v>0.61</v>
      </c>
      <c r="E168" s="19">
        <v>245.09</v>
      </c>
      <c r="F168" s="20">
        <f t="shared" si="94"/>
        <v>149.5</v>
      </c>
      <c r="G168" s="256"/>
      <c r="H168" s="256"/>
      <c r="I168" s="258"/>
      <c r="J168" s="258"/>
      <c r="K168" s="259">
        <v>293.02</v>
      </c>
      <c r="L168" s="260">
        <f t="shared" si="80"/>
        <v>0</v>
      </c>
      <c r="M168" s="260">
        <f t="shared" si="81"/>
        <v>0</v>
      </c>
      <c r="N168" s="260">
        <f t="shared" si="82"/>
        <v>0</v>
      </c>
      <c r="O168" s="259">
        <f t="shared" si="98"/>
        <v>0.61</v>
      </c>
      <c r="P168" s="261">
        <f t="shared" si="84"/>
        <v>178.74</v>
      </c>
      <c r="Q168" s="73"/>
      <c r="R168" s="224"/>
      <c r="S168" s="73"/>
    </row>
    <row r="169" spans="1:19" s="22" customFormat="1" ht="15.75">
      <c r="A169" s="36"/>
      <c r="B169" s="65" t="s">
        <v>117</v>
      </c>
      <c r="C169" s="36"/>
      <c r="D169" s="43"/>
      <c r="E169" s="19"/>
      <c r="F169" s="77">
        <f>SUM(F166:F168)</f>
        <v>3451.76</v>
      </c>
      <c r="G169" s="256"/>
      <c r="H169" s="256"/>
      <c r="I169" s="258"/>
      <c r="J169" s="258"/>
      <c r="K169" s="259"/>
      <c r="L169" s="260"/>
      <c r="M169" s="260"/>
      <c r="N169" s="260"/>
      <c r="O169" s="259"/>
      <c r="P169" s="261"/>
      <c r="Q169" s="73"/>
      <c r="R169" s="224"/>
      <c r="S169" s="73"/>
    </row>
    <row r="170" spans="1:19" s="35" customFormat="1" ht="15.75">
      <c r="A170" s="31" t="s">
        <v>652</v>
      </c>
      <c r="B170" s="83" t="s">
        <v>50</v>
      </c>
      <c r="C170" s="83"/>
      <c r="D170" s="89"/>
      <c r="E170" s="85"/>
      <c r="F170" s="80"/>
      <c r="G170" s="256"/>
      <c r="H170" s="256"/>
      <c r="I170" s="258"/>
      <c r="J170" s="258"/>
      <c r="K170" s="259"/>
      <c r="L170" s="260"/>
      <c r="M170" s="260"/>
      <c r="N170" s="260"/>
      <c r="O170" s="259"/>
      <c r="P170" s="261"/>
      <c r="Q170" s="73"/>
      <c r="R170" s="224"/>
      <c r="S170" s="73"/>
    </row>
    <row r="171" spans="1:19" s="22" customFormat="1" ht="30">
      <c r="A171" s="36" t="s">
        <v>653</v>
      </c>
      <c r="B171" s="25" t="s">
        <v>164</v>
      </c>
      <c r="C171" s="36" t="s">
        <v>25</v>
      </c>
      <c r="D171" s="41">
        <v>1.75</v>
      </c>
      <c r="E171" s="19">
        <v>515.59</v>
      </c>
      <c r="F171" s="20">
        <f t="shared" ref="F171:F186" si="99">ROUND(E171*D171,2)</f>
        <v>902.28</v>
      </c>
      <c r="G171" s="256"/>
      <c r="H171" s="256"/>
      <c r="I171" s="258"/>
      <c r="J171" s="258"/>
      <c r="K171" s="259">
        <v>306.22000000000003</v>
      </c>
      <c r="L171" s="260">
        <f t="shared" si="80"/>
        <v>0</v>
      </c>
      <c r="M171" s="260">
        <f t="shared" si="81"/>
        <v>0</v>
      </c>
      <c r="N171" s="260">
        <f t="shared" si="82"/>
        <v>0</v>
      </c>
      <c r="O171" s="259">
        <f t="shared" ref="O171:O186" si="100">D171+H171-I171+J171-G171</f>
        <v>1.75</v>
      </c>
      <c r="P171" s="261">
        <f t="shared" si="84"/>
        <v>535.89</v>
      </c>
      <c r="Q171" s="73"/>
      <c r="R171" s="224"/>
      <c r="S171" s="73"/>
    </row>
    <row r="172" spans="1:19" s="22" customFormat="1" ht="30">
      <c r="A172" s="36" t="s">
        <v>654</v>
      </c>
      <c r="B172" s="25" t="s">
        <v>165</v>
      </c>
      <c r="C172" s="36" t="s">
        <v>25</v>
      </c>
      <c r="D172" s="41">
        <v>1.6</v>
      </c>
      <c r="E172" s="19">
        <v>515.59</v>
      </c>
      <c r="F172" s="20">
        <f t="shared" si="99"/>
        <v>824.94</v>
      </c>
      <c r="G172" s="256"/>
      <c r="H172" s="256"/>
      <c r="I172" s="258"/>
      <c r="J172" s="258"/>
      <c r="K172" s="259">
        <v>306.22000000000003</v>
      </c>
      <c r="L172" s="260">
        <f t="shared" si="80"/>
        <v>0</v>
      </c>
      <c r="M172" s="260">
        <f t="shared" si="81"/>
        <v>0</v>
      </c>
      <c r="N172" s="260">
        <f t="shared" si="82"/>
        <v>0</v>
      </c>
      <c r="O172" s="259">
        <f t="shared" si="100"/>
        <v>1.6</v>
      </c>
      <c r="P172" s="261">
        <f t="shared" si="84"/>
        <v>489.95</v>
      </c>
      <c r="Q172" s="73"/>
      <c r="R172" s="224"/>
      <c r="S172" s="73"/>
    </row>
    <row r="173" spans="1:19" s="22" customFormat="1" ht="30">
      <c r="A173" s="36" t="s">
        <v>655</v>
      </c>
      <c r="B173" s="25" t="s">
        <v>166</v>
      </c>
      <c r="C173" s="36" t="s">
        <v>25</v>
      </c>
      <c r="D173" s="41">
        <v>3.22</v>
      </c>
      <c r="E173" s="19">
        <v>421.5</v>
      </c>
      <c r="F173" s="20">
        <f t="shared" si="99"/>
        <v>1357.23</v>
      </c>
      <c r="G173" s="256"/>
      <c r="H173" s="256"/>
      <c r="I173" s="258"/>
      <c r="J173" s="258"/>
      <c r="K173" s="259">
        <v>252.26</v>
      </c>
      <c r="L173" s="260">
        <f t="shared" si="80"/>
        <v>0</v>
      </c>
      <c r="M173" s="260">
        <f t="shared" si="81"/>
        <v>0</v>
      </c>
      <c r="N173" s="260">
        <f t="shared" si="82"/>
        <v>0</v>
      </c>
      <c r="O173" s="259">
        <f t="shared" si="100"/>
        <v>3.22</v>
      </c>
      <c r="P173" s="261">
        <f t="shared" si="84"/>
        <v>812.28</v>
      </c>
      <c r="Q173" s="73"/>
      <c r="R173" s="224"/>
      <c r="S173" s="73"/>
    </row>
    <row r="174" spans="1:19" s="22" customFormat="1" ht="30">
      <c r="A174" s="36" t="s">
        <v>656</v>
      </c>
      <c r="B174" s="25" t="s">
        <v>162</v>
      </c>
      <c r="C174" s="36" t="s">
        <v>25</v>
      </c>
      <c r="D174" s="41">
        <v>2.0299999999999998</v>
      </c>
      <c r="E174" s="19">
        <v>515.59</v>
      </c>
      <c r="F174" s="20">
        <f t="shared" si="99"/>
        <v>1046.6500000000001</v>
      </c>
      <c r="G174" s="256"/>
      <c r="H174" s="256"/>
      <c r="I174" s="258"/>
      <c r="J174" s="258"/>
      <c r="K174" s="259">
        <v>306.22000000000003</v>
      </c>
      <c r="L174" s="260">
        <f t="shared" ref="L174:L236" si="101">ROUND(H174*K174,2)</f>
        <v>0</v>
      </c>
      <c r="M174" s="260">
        <f t="shared" ref="M174:M236" si="102">ROUND(I174*K174,2)</f>
        <v>0</v>
      </c>
      <c r="N174" s="260">
        <f t="shared" ref="N174:N236" si="103">ROUND(J174*K174,2)</f>
        <v>0</v>
      </c>
      <c r="O174" s="259">
        <f t="shared" si="100"/>
        <v>2.0299999999999998</v>
      </c>
      <c r="P174" s="261">
        <f t="shared" ref="P174:P236" si="104">ROUND(O174*K174,2)</f>
        <v>621.63</v>
      </c>
      <c r="Q174" s="73"/>
      <c r="R174" s="224"/>
      <c r="S174" s="73"/>
    </row>
    <row r="175" spans="1:19" s="22" customFormat="1" ht="30">
      <c r="A175" s="36" t="s">
        <v>657</v>
      </c>
      <c r="B175" s="25" t="s">
        <v>167</v>
      </c>
      <c r="C175" s="36" t="s">
        <v>25</v>
      </c>
      <c r="D175" s="41">
        <v>2.1</v>
      </c>
      <c r="E175" s="19">
        <v>421.5</v>
      </c>
      <c r="F175" s="20">
        <f t="shared" si="99"/>
        <v>885.15</v>
      </c>
      <c r="G175" s="256"/>
      <c r="H175" s="256"/>
      <c r="I175" s="258"/>
      <c r="J175" s="258"/>
      <c r="K175" s="259">
        <v>252.26</v>
      </c>
      <c r="L175" s="260">
        <f t="shared" si="101"/>
        <v>0</v>
      </c>
      <c r="M175" s="260">
        <f t="shared" si="102"/>
        <v>0</v>
      </c>
      <c r="N175" s="260">
        <f t="shared" si="103"/>
        <v>0</v>
      </c>
      <c r="O175" s="259">
        <f t="shared" si="100"/>
        <v>2.1</v>
      </c>
      <c r="P175" s="261">
        <f t="shared" si="104"/>
        <v>529.75</v>
      </c>
      <c r="Q175" s="73"/>
      <c r="R175" s="224"/>
      <c r="S175" s="73"/>
    </row>
    <row r="176" spans="1:19" s="22" customFormat="1" ht="30">
      <c r="A176" s="36" t="s">
        <v>658</v>
      </c>
      <c r="B176" s="25" t="s">
        <v>168</v>
      </c>
      <c r="C176" s="36" t="s">
        <v>25</v>
      </c>
      <c r="D176" s="41">
        <v>2.1</v>
      </c>
      <c r="E176" s="19">
        <v>447.05</v>
      </c>
      <c r="F176" s="20">
        <f t="shared" si="99"/>
        <v>938.81</v>
      </c>
      <c r="G176" s="256"/>
      <c r="H176" s="256"/>
      <c r="I176" s="258"/>
      <c r="J176" s="258"/>
      <c r="K176" s="259">
        <v>385.11</v>
      </c>
      <c r="L176" s="260">
        <f t="shared" si="101"/>
        <v>0</v>
      </c>
      <c r="M176" s="260">
        <f t="shared" si="102"/>
        <v>0</v>
      </c>
      <c r="N176" s="260">
        <f t="shared" si="103"/>
        <v>0</v>
      </c>
      <c r="O176" s="259">
        <f t="shared" si="100"/>
        <v>2.1</v>
      </c>
      <c r="P176" s="261">
        <f t="shared" si="104"/>
        <v>808.73</v>
      </c>
      <c r="Q176" s="73"/>
      <c r="R176" s="224"/>
      <c r="S176" s="73"/>
    </row>
    <row r="177" spans="1:19" s="22" customFormat="1" ht="30">
      <c r="A177" s="36" t="s">
        <v>659</v>
      </c>
      <c r="B177" s="25" t="s">
        <v>169</v>
      </c>
      <c r="C177" s="36" t="s">
        <v>25</v>
      </c>
      <c r="D177" s="41">
        <v>12.6</v>
      </c>
      <c r="E177" s="19">
        <v>447.05</v>
      </c>
      <c r="F177" s="20">
        <f t="shared" si="99"/>
        <v>5632.83</v>
      </c>
      <c r="G177" s="256"/>
      <c r="H177" s="256"/>
      <c r="I177" s="258"/>
      <c r="J177" s="258"/>
      <c r="K177" s="259">
        <v>385.11</v>
      </c>
      <c r="L177" s="260">
        <f t="shared" si="101"/>
        <v>0</v>
      </c>
      <c r="M177" s="260">
        <f t="shared" si="102"/>
        <v>0</v>
      </c>
      <c r="N177" s="260">
        <f t="shared" si="103"/>
        <v>0</v>
      </c>
      <c r="O177" s="259">
        <f t="shared" si="100"/>
        <v>12.6</v>
      </c>
      <c r="P177" s="261">
        <f t="shared" si="104"/>
        <v>4852.3900000000003</v>
      </c>
      <c r="Q177" s="73"/>
      <c r="R177" s="224"/>
      <c r="S177" s="73"/>
    </row>
    <row r="178" spans="1:19" s="22" customFormat="1" ht="30">
      <c r="A178" s="36" t="s">
        <v>660</v>
      </c>
      <c r="B178" s="25" t="s">
        <v>170</v>
      </c>
      <c r="C178" s="36" t="s">
        <v>25</v>
      </c>
      <c r="D178" s="41">
        <v>6.3</v>
      </c>
      <c r="E178" s="19">
        <v>447.05</v>
      </c>
      <c r="F178" s="20">
        <f t="shared" si="99"/>
        <v>2816.42</v>
      </c>
      <c r="G178" s="256"/>
      <c r="H178" s="256"/>
      <c r="I178" s="258"/>
      <c r="J178" s="258"/>
      <c r="K178" s="259">
        <v>385.11</v>
      </c>
      <c r="L178" s="260">
        <f t="shared" si="101"/>
        <v>0</v>
      </c>
      <c r="M178" s="260">
        <f t="shared" si="102"/>
        <v>0</v>
      </c>
      <c r="N178" s="260">
        <f t="shared" si="103"/>
        <v>0</v>
      </c>
      <c r="O178" s="259">
        <f t="shared" si="100"/>
        <v>6.3</v>
      </c>
      <c r="P178" s="261">
        <f t="shared" si="104"/>
        <v>2426.19</v>
      </c>
      <c r="Q178" s="73"/>
      <c r="R178" s="224"/>
      <c r="S178" s="73"/>
    </row>
    <row r="179" spans="1:19" s="22" customFormat="1" ht="30">
      <c r="A179" s="36" t="s">
        <v>661</v>
      </c>
      <c r="B179" s="25" t="s">
        <v>171</v>
      </c>
      <c r="C179" s="36" t="s">
        <v>25</v>
      </c>
      <c r="D179" s="41">
        <v>18.899999999999999</v>
      </c>
      <c r="E179" s="19">
        <v>447.05</v>
      </c>
      <c r="F179" s="20">
        <f t="shared" si="99"/>
        <v>8449.25</v>
      </c>
      <c r="G179" s="256"/>
      <c r="H179" s="256"/>
      <c r="I179" s="258"/>
      <c r="J179" s="258"/>
      <c r="K179" s="259">
        <v>385.11</v>
      </c>
      <c r="L179" s="260">
        <f t="shared" si="101"/>
        <v>0</v>
      </c>
      <c r="M179" s="260">
        <f t="shared" si="102"/>
        <v>0</v>
      </c>
      <c r="N179" s="260">
        <f t="shared" si="103"/>
        <v>0</v>
      </c>
      <c r="O179" s="259">
        <f t="shared" si="100"/>
        <v>18.899999999999999</v>
      </c>
      <c r="P179" s="261">
        <f t="shared" si="104"/>
        <v>7278.58</v>
      </c>
      <c r="Q179" s="73"/>
      <c r="R179" s="224"/>
      <c r="S179" s="73"/>
    </row>
    <row r="180" spans="1:19" s="22" customFormat="1" ht="30">
      <c r="A180" s="36" t="s">
        <v>662</v>
      </c>
      <c r="B180" s="25" t="s">
        <v>172</v>
      </c>
      <c r="C180" s="36" t="s">
        <v>25</v>
      </c>
      <c r="D180" s="41">
        <v>2.1</v>
      </c>
      <c r="E180" s="19">
        <v>447.05</v>
      </c>
      <c r="F180" s="20">
        <f t="shared" si="99"/>
        <v>938.81</v>
      </c>
      <c r="G180" s="256"/>
      <c r="H180" s="256"/>
      <c r="I180" s="258"/>
      <c r="J180" s="258"/>
      <c r="K180" s="259">
        <v>385.11</v>
      </c>
      <c r="L180" s="260">
        <f t="shared" si="101"/>
        <v>0</v>
      </c>
      <c r="M180" s="260">
        <f t="shared" si="102"/>
        <v>0</v>
      </c>
      <c r="N180" s="260">
        <f t="shared" si="103"/>
        <v>0</v>
      </c>
      <c r="O180" s="259">
        <f t="shared" si="100"/>
        <v>2.1</v>
      </c>
      <c r="P180" s="261">
        <f t="shared" si="104"/>
        <v>808.73</v>
      </c>
      <c r="Q180" s="73"/>
      <c r="R180" s="224"/>
      <c r="S180" s="73"/>
    </row>
    <row r="181" spans="1:19" s="22" customFormat="1" ht="30">
      <c r="A181" s="36" t="s">
        <v>664</v>
      </c>
      <c r="B181" s="25" t="s">
        <v>173</v>
      </c>
      <c r="C181" s="36" t="s">
        <v>25</v>
      </c>
      <c r="D181" s="41">
        <v>6.3</v>
      </c>
      <c r="E181" s="19">
        <v>447.05</v>
      </c>
      <c r="F181" s="20">
        <f t="shared" si="99"/>
        <v>2816.42</v>
      </c>
      <c r="G181" s="256"/>
      <c r="H181" s="256"/>
      <c r="I181" s="258"/>
      <c r="J181" s="258"/>
      <c r="K181" s="259">
        <v>385.11</v>
      </c>
      <c r="L181" s="260">
        <f t="shared" si="101"/>
        <v>0</v>
      </c>
      <c r="M181" s="260">
        <f t="shared" si="102"/>
        <v>0</v>
      </c>
      <c r="N181" s="260">
        <f t="shared" si="103"/>
        <v>0</v>
      </c>
      <c r="O181" s="259">
        <f t="shared" si="100"/>
        <v>6.3</v>
      </c>
      <c r="P181" s="261">
        <f t="shared" si="104"/>
        <v>2426.19</v>
      </c>
      <c r="Q181" s="73"/>
      <c r="R181" s="224"/>
      <c r="S181" s="73"/>
    </row>
    <row r="182" spans="1:19" s="22" customFormat="1" ht="30">
      <c r="A182" s="36" t="s">
        <v>663</v>
      </c>
      <c r="B182" s="25" t="s">
        <v>174</v>
      </c>
      <c r="C182" s="36" t="s">
        <v>25</v>
      </c>
      <c r="D182" s="41">
        <v>8.4</v>
      </c>
      <c r="E182" s="19">
        <v>447.05</v>
      </c>
      <c r="F182" s="20">
        <f t="shared" si="99"/>
        <v>3755.22</v>
      </c>
      <c r="G182" s="256"/>
      <c r="H182" s="256"/>
      <c r="I182" s="258"/>
      <c r="J182" s="258"/>
      <c r="K182" s="259">
        <v>385.11</v>
      </c>
      <c r="L182" s="260">
        <f t="shared" si="101"/>
        <v>0</v>
      </c>
      <c r="M182" s="260">
        <f t="shared" si="102"/>
        <v>0</v>
      </c>
      <c r="N182" s="260">
        <f t="shared" si="103"/>
        <v>0</v>
      </c>
      <c r="O182" s="259">
        <f t="shared" si="100"/>
        <v>8.4</v>
      </c>
      <c r="P182" s="261">
        <f t="shared" si="104"/>
        <v>3234.92</v>
      </c>
      <c r="Q182" s="73"/>
      <c r="R182" s="224"/>
      <c r="S182" s="73"/>
    </row>
    <row r="183" spans="1:19" s="22" customFormat="1" ht="30">
      <c r="A183" s="36" t="s">
        <v>665</v>
      </c>
      <c r="B183" s="25" t="s">
        <v>175</v>
      </c>
      <c r="C183" s="36" t="s">
        <v>25</v>
      </c>
      <c r="D183" s="41">
        <v>12.6</v>
      </c>
      <c r="E183" s="19">
        <v>447.05</v>
      </c>
      <c r="F183" s="20">
        <f t="shared" si="99"/>
        <v>5632.83</v>
      </c>
      <c r="G183" s="256"/>
      <c r="H183" s="256"/>
      <c r="I183" s="258"/>
      <c r="J183" s="258"/>
      <c r="K183" s="259">
        <v>385.11</v>
      </c>
      <c r="L183" s="260">
        <f t="shared" si="101"/>
        <v>0</v>
      </c>
      <c r="M183" s="260">
        <f t="shared" si="102"/>
        <v>0</v>
      </c>
      <c r="N183" s="260">
        <f t="shared" si="103"/>
        <v>0</v>
      </c>
      <c r="O183" s="259">
        <f t="shared" si="100"/>
        <v>12.6</v>
      </c>
      <c r="P183" s="261">
        <f t="shared" si="104"/>
        <v>4852.3900000000003</v>
      </c>
      <c r="Q183" s="73"/>
      <c r="R183" s="224"/>
      <c r="S183" s="73"/>
    </row>
    <row r="184" spans="1:19" s="22" customFormat="1" ht="30">
      <c r="A184" s="36" t="s">
        <v>666</v>
      </c>
      <c r="B184" s="25" t="s">
        <v>176</v>
      </c>
      <c r="C184" s="36" t="s">
        <v>25</v>
      </c>
      <c r="D184" s="41">
        <v>33.6</v>
      </c>
      <c r="E184" s="19">
        <v>447.05</v>
      </c>
      <c r="F184" s="20">
        <f t="shared" si="99"/>
        <v>15020.88</v>
      </c>
      <c r="G184" s="256"/>
      <c r="H184" s="256"/>
      <c r="I184" s="258"/>
      <c r="J184" s="258"/>
      <c r="K184" s="259">
        <v>385.11</v>
      </c>
      <c r="L184" s="260">
        <f t="shared" si="101"/>
        <v>0</v>
      </c>
      <c r="M184" s="260">
        <f t="shared" si="102"/>
        <v>0</v>
      </c>
      <c r="N184" s="260">
        <f t="shared" si="103"/>
        <v>0</v>
      </c>
      <c r="O184" s="259">
        <f t="shared" si="100"/>
        <v>33.6</v>
      </c>
      <c r="P184" s="261">
        <f t="shared" si="104"/>
        <v>12939.7</v>
      </c>
      <c r="Q184" s="73"/>
      <c r="R184" s="224"/>
      <c r="S184" s="73"/>
    </row>
    <row r="185" spans="1:19" s="22" customFormat="1" ht="30">
      <c r="A185" s="36" t="s">
        <v>667</v>
      </c>
      <c r="B185" s="25" t="s">
        <v>177</v>
      </c>
      <c r="C185" s="36" t="s">
        <v>25</v>
      </c>
      <c r="D185" s="41">
        <v>16.8</v>
      </c>
      <c r="E185" s="19">
        <v>447.05</v>
      </c>
      <c r="F185" s="20">
        <f t="shared" si="99"/>
        <v>7510.44</v>
      </c>
      <c r="G185" s="256"/>
      <c r="H185" s="256"/>
      <c r="I185" s="258"/>
      <c r="J185" s="258"/>
      <c r="K185" s="259">
        <v>385.11</v>
      </c>
      <c r="L185" s="260">
        <f t="shared" si="101"/>
        <v>0</v>
      </c>
      <c r="M185" s="260">
        <f t="shared" si="102"/>
        <v>0</v>
      </c>
      <c r="N185" s="260">
        <f t="shared" si="103"/>
        <v>0</v>
      </c>
      <c r="O185" s="259">
        <f t="shared" si="100"/>
        <v>16.8</v>
      </c>
      <c r="P185" s="261">
        <f t="shared" si="104"/>
        <v>6469.85</v>
      </c>
      <c r="Q185" s="73"/>
      <c r="R185" s="224"/>
      <c r="S185" s="73"/>
    </row>
    <row r="186" spans="1:19" s="22" customFormat="1" ht="15.75">
      <c r="A186" s="36" t="s">
        <v>668</v>
      </c>
      <c r="B186" s="25" t="s">
        <v>163</v>
      </c>
      <c r="C186" s="36" t="s">
        <v>25</v>
      </c>
      <c r="D186" s="41">
        <v>20.25</v>
      </c>
      <c r="E186" s="19">
        <v>46.96</v>
      </c>
      <c r="F186" s="20">
        <f t="shared" si="99"/>
        <v>950.94</v>
      </c>
      <c r="G186" s="256"/>
      <c r="H186" s="256"/>
      <c r="I186" s="258"/>
      <c r="J186" s="258"/>
      <c r="K186" s="259">
        <v>26.29</v>
      </c>
      <c r="L186" s="260">
        <f t="shared" si="101"/>
        <v>0</v>
      </c>
      <c r="M186" s="260">
        <f t="shared" si="102"/>
        <v>0</v>
      </c>
      <c r="N186" s="260">
        <f t="shared" si="103"/>
        <v>0</v>
      </c>
      <c r="O186" s="259">
        <f t="shared" si="100"/>
        <v>20.25</v>
      </c>
      <c r="P186" s="261">
        <f t="shared" si="104"/>
        <v>532.37</v>
      </c>
      <c r="Q186" s="73"/>
      <c r="R186" s="224"/>
      <c r="S186" s="73"/>
    </row>
    <row r="187" spans="1:19" s="22" customFormat="1" ht="15.75">
      <c r="A187" s="36"/>
      <c r="B187" s="65" t="s">
        <v>1136</v>
      </c>
      <c r="C187" s="36"/>
      <c r="D187" s="41"/>
      <c r="E187" s="19"/>
      <c r="F187" s="77">
        <f>SUM(F171:F186)</f>
        <v>59479.100000000006</v>
      </c>
      <c r="G187" s="256"/>
      <c r="H187" s="256"/>
      <c r="I187" s="258"/>
      <c r="J187" s="258"/>
      <c r="K187" s="259"/>
      <c r="L187" s="260"/>
      <c r="M187" s="260"/>
      <c r="N187" s="260"/>
      <c r="O187" s="259"/>
      <c r="P187" s="261"/>
      <c r="Q187" s="73"/>
      <c r="R187" s="224"/>
      <c r="S187" s="73"/>
    </row>
    <row r="188" spans="1:19" s="22" customFormat="1" ht="15.75">
      <c r="A188" s="74" t="s">
        <v>669</v>
      </c>
      <c r="B188" s="76" t="s">
        <v>5</v>
      </c>
      <c r="C188" s="75"/>
      <c r="D188" s="100"/>
      <c r="E188" s="85"/>
      <c r="F188" s="86"/>
      <c r="G188" s="256"/>
      <c r="H188" s="256"/>
      <c r="I188" s="258"/>
      <c r="J188" s="258"/>
      <c r="K188" s="259"/>
      <c r="L188" s="260"/>
      <c r="M188" s="260"/>
      <c r="N188" s="260"/>
      <c r="O188" s="259"/>
      <c r="P188" s="261"/>
      <c r="Q188" s="73"/>
      <c r="R188" s="224"/>
      <c r="S188" s="73"/>
    </row>
    <row r="189" spans="1:19" s="22" customFormat="1" ht="15.75">
      <c r="A189" s="36" t="s">
        <v>670</v>
      </c>
      <c r="B189" s="25" t="s">
        <v>48</v>
      </c>
      <c r="C189" s="92" t="s">
        <v>25</v>
      </c>
      <c r="D189" s="40">
        <v>10.7</v>
      </c>
      <c r="E189" s="20">
        <v>141.31</v>
      </c>
      <c r="F189" s="20">
        <f>D189*E189</f>
        <v>1512.0169999999998</v>
      </c>
      <c r="G189" s="256"/>
      <c r="H189" s="256"/>
      <c r="I189" s="258"/>
      <c r="J189" s="258"/>
      <c r="K189" s="259">
        <v>183.98</v>
      </c>
      <c r="L189" s="260">
        <f t="shared" si="101"/>
        <v>0</v>
      </c>
      <c r="M189" s="260">
        <f t="shared" si="102"/>
        <v>0</v>
      </c>
      <c r="N189" s="260">
        <f t="shared" si="103"/>
        <v>0</v>
      </c>
      <c r="O189" s="259">
        <f t="shared" ref="O189:O191" si="105">D189+H189-I189+J189-G189</f>
        <v>10.7</v>
      </c>
      <c r="P189" s="261">
        <f t="shared" si="104"/>
        <v>1968.59</v>
      </c>
      <c r="Q189" s="73"/>
      <c r="R189" s="224"/>
      <c r="S189" s="73"/>
    </row>
    <row r="190" spans="1:19" s="22" customFormat="1" ht="15.75">
      <c r="A190" s="36" t="s">
        <v>671</v>
      </c>
      <c r="B190" s="25" t="s">
        <v>178</v>
      </c>
      <c r="C190" s="92" t="s">
        <v>25</v>
      </c>
      <c r="D190" s="40">
        <v>11.4</v>
      </c>
      <c r="E190" s="20">
        <v>245.09</v>
      </c>
      <c r="F190" s="20">
        <f>D190*E190</f>
        <v>2794.0260000000003</v>
      </c>
      <c r="G190" s="256"/>
      <c r="H190" s="256"/>
      <c r="I190" s="258"/>
      <c r="J190" s="258"/>
      <c r="K190" s="259">
        <v>293.02</v>
      </c>
      <c r="L190" s="260">
        <f t="shared" si="101"/>
        <v>0</v>
      </c>
      <c r="M190" s="260">
        <f t="shared" si="102"/>
        <v>0</v>
      </c>
      <c r="N190" s="260">
        <f t="shared" si="103"/>
        <v>0</v>
      </c>
      <c r="O190" s="259">
        <f t="shared" si="105"/>
        <v>11.4</v>
      </c>
      <c r="P190" s="261">
        <f t="shared" si="104"/>
        <v>3340.43</v>
      </c>
      <c r="Q190" s="73"/>
      <c r="R190" s="224"/>
      <c r="S190" s="73"/>
    </row>
    <row r="191" spans="1:19" s="22" customFormat="1" ht="15.75">
      <c r="A191" s="36" t="s">
        <v>672</v>
      </c>
      <c r="B191" s="25" t="s">
        <v>53</v>
      </c>
      <c r="C191" s="36" t="s">
        <v>25</v>
      </c>
      <c r="D191" s="72">
        <v>21.28</v>
      </c>
      <c r="E191" s="40">
        <v>254.83</v>
      </c>
      <c r="F191" s="20">
        <f>D191*E191</f>
        <v>5422.782400000001</v>
      </c>
      <c r="G191" s="256"/>
      <c r="H191" s="256"/>
      <c r="I191" s="258"/>
      <c r="J191" s="258"/>
      <c r="K191" s="259">
        <v>385.49</v>
      </c>
      <c r="L191" s="260">
        <f t="shared" si="101"/>
        <v>0</v>
      </c>
      <c r="M191" s="260">
        <f t="shared" si="102"/>
        <v>0</v>
      </c>
      <c r="N191" s="260">
        <f t="shared" si="103"/>
        <v>0</v>
      </c>
      <c r="O191" s="259">
        <f t="shared" si="105"/>
        <v>21.28</v>
      </c>
      <c r="P191" s="261">
        <f t="shared" si="104"/>
        <v>8203.23</v>
      </c>
      <c r="Q191" s="73"/>
      <c r="R191" s="224"/>
      <c r="S191" s="73"/>
    </row>
    <row r="192" spans="1:19" s="22" customFormat="1" ht="15.75">
      <c r="A192" s="36"/>
      <c r="B192" s="65" t="s">
        <v>1135</v>
      </c>
      <c r="C192" s="36"/>
      <c r="D192" s="41"/>
      <c r="E192" s="19"/>
      <c r="F192" s="77">
        <f>SUM(F189:F191)</f>
        <v>9728.8254000000015</v>
      </c>
      <c r="G192" s="256"/>
      <c r="H192" s="256"/>
      <c r="I192" s="258"/>
      <c r="J192" s="258"/>
      <c r="K192" s="259"/>
      <c r="L192" s="260"/>
      <c r="M192" s="260"/>
      <c r="N192" s="260"/>
      <c r="O192" s="259"/>
      <c r="P192" s="261"/>
      <c r="Q192" s="73"/>
      <c r="R192" s="224"/>
      <c r="S192" s="73"/>
    </row>
    <row r="193" spans="1:19" s="82" customFormat="1" ht="15.75">
      <c r="A193" s="74" t="s">
        <v>673</v>
      </c>
      <c r="B193" s="76" t="s">
        <v>179</v>
      </c>
      <c r="C193" s="74"/>
      <c r="D193" s="101"/>
      <c r="E193" s="85"/>
      <c r="F193" s="88"/>
      <c r="G193" s="256"/>
      <c r="H193" s="256"/>
      <c r="I193" s="258"/>
      <c r="J193" s="258"/>
      <c r="K193" s="259"/>
      <c r="L193" s="260"/>
      <c r="M193" s="260"/>
      <c r="N193" s="260"/>
      <c r="O193" s="259"/>
      <c r="P193" s="261"/>
      <c r="Q193" s="104"/>
      <c r="R193" s="224"/>
      <c r="S193" s="104"/>
    </row>
    <row r="194" spans="1:19" s="104" customFormat="1" ht="15.75">
      <c r="A194" s="46" t="s">
        <v>674</v>
      </c>
      <c r="B194" s="68" t="s">
        <v>180</v>
      </c>
      <c r="C194" s="92" t="s">
        <v>25</v>
      </c>
      <c r="D194" s="105">
        <v>50.22</v>
      </c>
      <c r="E194" s="106">
        <v>193.52</v>
      </c>
      <c r="F194" s="20">
        <f t="shared" ref="F194:F197" si="106">D194*E194</f>
        <v>9718.5743999999995</v>
      </c>
      <c r="G194" s="256"/>
      <c r="H194" s="256"/>
      <c r="I194" s="258"/>
      <c r="J194" s="258"/>
      <c r="K194" s="259">
        <v>272.82</v>
      </c>
      <c r="L194" s="260">
        <f t="shared" si="101"/>
        <v>0</v>
      </c>
      <c r="M194" s="260">
        <f t="shared" si="102"/>
        <v>0</v>
      </c>
      <c r="N194" s="260">
        <f t="shared" si="103"/>
        <v>0</v>
      </c>
      <c r="O194" s="259">
        <f t="shared" ref="O194:O197" si="107">D194+H194-I194+J194-G194</f>
        <v>50.22</v>
      </c>
      <c r="P194" s="261">
        <f t="shared" si="104"/>
        <v>13701.02</v>
      </c>
      <c r="R194" s="224"/>
    </row>
    <row r="195" spans="1:19" s="104" customFormat="1" ht="15.75">
      <c r="A195" s="46" t="s">
        <v>675</v>
      </c>
      <c r="B195" s="68" t="s">
        <v>181</v>
      </c>
      <c r="C195" s="92" t="s">
        <v>25</v>
      </c>
      <c r="D195" s="105">
        <v>8.31</v>
      </c>
      <c r="E195" s="106">
        <v>412.03</v>
      </c>
      <c r="F195" s="20">
        <f t="shared" si="106"/>
        <v>3423.9693000000002</v>
      </c>
      <c r="G195" s="256"/>
      <c r="H195" s="256"/>
      <c r="I195" s="258"/>
      <c r="J195" s="258"/>
      <c r="K195" s="259">
        <v>163.15</v>
      </c>
      <c r="L195" s="260">
        <f t="shared" si="101"/>
        <v>0</v>
      </c>
      <c r="M195" s="260">
        <f t="shared" si="102"/>
        <v>0</v>
      </c>
      <c r="N195" s="260">
        <f t="shared" si="103"/>
        <v>0</v>
      </c>
      <c r="O195" s="259">
        <f t="shared" si="107"/>
        <v>8.31</v>
      </c>
      <c r="P195" s="261">
        <f t="shared" si="104"/>
        <v>1355.78</v>
      </c>
      <c r="R195" s="224"/>
    </row>
    <row r="196" spans="1:19" s="104" customFormat="1" ht="15.75">
      <c r="A196" s="46" t="s">
        <v>676</v>
      </c>
      <c r="B196" s="68" t="s">
        <v>182</v>
      </c>
      <c r="C196" s="92" t="s">
        <v>25</v>
      </c>
      <c r="D196" s="105">
        <v>145.19999999999999</v>
      </c>
      <c r="E196" s="106">
        <v>173.12</v>
      </c>
      <c r="F196" s="20">
        <f t="shared" si="106"/>
        <v>25137.023999999998</v>
      </c>
      <c r="G196" s="256"/>
      <c r="H196" s="256"/>
      <c r="I196" s="258"/>
      <c r="J196" s="258"/>
      <c r="K196" s="259">
        <v>163.15</v>
      </c>
      <c r="L196" s="260">
        <f t="shared" si="101"/>
        <v>0</v>
      </c>
      <c r="M196" s="260">
        <f t="shared" si="102"/>
        <v>0</v>
      </c>
      <c r="N196" s="260">
        <f t="shared" si="103"/>
        <v>0</v>
      </c>
      <c r="O196" s="259">
        <f t="shared" si="107"/>
        <v>145.19999999999999</v>
      </c>
      <c r="P196" s="261">
        <f t="shared" si="104"/>
        <v>23689.38</v>
      </c>
      <c r="R196" s="224"/>
    </row>
    <row r="197" spans="1:19" s="104" customFormat="1" ht="15.75">
      <c r="A197" s="46" t="s">
        <v>677</v>
      </c>
      <c r="B197" s="68" t="s">
        <v>183</v>
      </c>
      <c r="C197" s="92" t="s">
        <v>25</v>
      </c>
      <c r="D197" s="105">
        <v>13.5</v>
      </c>
      <c r="E197" s="106">
        <v>193.52</v>
      </c>
      <c r="F197" s="20">
        <f t="shared" si="106"/>
        <v>2612.52</v>
      </c>
      <c r="G197" s="256"/>
      <c r="H197" s="256"/>
      <c r="I197" s="258"/>
      <c r="J197" s="258"/>
      <c r="K197" s="259">
        <v>272.82</v>
      </c>
      <c r="L197" s="260">
        <f t="shared" si="101"/>
        <v>0</v>
      </c>
      <c r="M197" s="260">
        <f t="shared" si="102"/>
        <v>0</v>
      </c>
      <c r="N197" s="260">
        <f t="shared" si="103"/>
        <v>0</v>
      </c>
      <c r="O197" s="259">
        <f t="shared" si="107"/>
        <v>13.5</v>
      </c>
      <c r="P197" s="261">
        <f t="shared" si="104"/>
        <v>3683.07</v>
      </c>
      <c r="R197" s="224"/>
    </row>
    <row r="198" spans="1:19" s="104" customFormat="1" ht="15.75">
      <c r="A198" s="49"/>
      <c r="B198" s="65" t="s">
        <v>1134</v>
      </c>
      <c r="C198" s="49"/>
      <c r="D198" s="102"/>
      <c r="E198" s="106"/>
      <c r="F198" s="103">
        <f>SUM(F194:F197)</f>
        <v>40892.087699999996</v>
      </c>
      <c r="G198" s="256"/>
      <c r="H198" s="256"/>
      <c r="I198" s="258"/>
      <c r="J198" s="258"/>
      <c r="K198" s="259"/>
      <c r="L198" s="260"/>
      <c r="M198" s="260"/>
      <c r="N198" s="260"/>
      <c r="O198" s="259"/>
      <c r="P198" s="261"/>
      <c r="R198" s="224"/>
    </row>
    <row r="199" spans="1:19" s="22" customFormat="1" ht="15.75">
      <c r="A199" s="31" t="s">
        <v>678</v>
      </c>
      <c r="B199" s="32" t="s">
        <v>63</v>
      </c>
      <c r="C199" s="32"/>
      <c r="D199" s="37"/>
      <c r="E199" s="84"/>
      <c r="F199" s="34"/>
      <c r="G199" s="256"/>
      <c r="H199" s="256"/>
      <c r="I199" s="258"/>
      <c r="J199" s="258"/>
      <c r="K199" s="259"/>
      <c r="L199" s="260"/>
      <c r="M199" s="260"/>
      <c r="N199" s="260"/>
      <c r="O199" s="259"/>
      <c r="P199" s="261"/>
      <c r="Q199" s="73"/>
      <c r="R199" s="224"/>
      <c r="S199" s="73"/>
    </row>
    <row r="200" spans="1:19" s="22" customFormat="1" ht="15.75">
      <c r="A200" s="36" t="s">
        <v>679</v>
      </c>
      <c r="B200" s="24" t="s">
        <v>184</v>
      </c>
      <c r="C200" s="36" t="s">
        <v>25</v>
      </c>
      <c r="D200" s="38">
        <v>1426.85</v>
      </c>
      <c r="E200" s="19">
        <v>74</v>
      </c>
      <c r="F200" s="20">
        <f t="shared" ref="F200:F205" si="108">ROUND(E200*D200,2)</f>
        <v>105586.9</v>
      </c>
      <c r="G200" s="256"/>
      <c r="H200" s="256"/>
      <c r="I200" s="258"/>
      <c r="J200" s="258"/>
      <c r="K200" s="259">
        <v>89.77</v>
      </c>
      <c r="L200" s="260">
        <f t="shared" si="101"/>
        <v>0</v>
      </c>
      <c r="M200" s="260">
        <f t="shared" si="102"/>
        <v>0</v>
      </c>
      <c r="N200" s="260">
        <f t="shared" si="103"/>
        <v>0</v>
      </c>
      <c r="O200" s="259">
        <f t="shared" ref="O200:O205" si="109">D200+H200-I200+J200-G200</f>
        <v>1426.85</v>
      </c>
      <c r="P200" s="261">
        <f t="shared" si="104"/>
        <v>128088.32000000001</v>
      </c>
      <c r="Q200" s="73"/>
      <c r="R200" s="224"/>
      <c r="S200" s="73"/>
    </row>
    <row r="201" spans="1:19" s="22" customFormat="1" ht="15.75">
      <c r="A201" s="36" t="s">
        <v>680</v>
      </c>
      <c r="B201" s="25" t="s">
        <v>185</v>
      </c>
      <c r="C201" s="36" t="s">
        <v>25</v>
      </c>
      <c r="D201" s="43">
        <v>1283.33</v>
      </c>
      <c r="E201" s="19">
        <v>139.56</v>
      </c>
      <c r="F201" s="20">
        <f t="shared" si="108"/>
        <v>179101.53</v>
      </c>
      <c r="G201" s="256"/>
      <c r="H201" s="256"/>
      <c r="I201" s="258"/>
      <c r="J201" s="258"/>
      <c r="K201" s="259">
        <v>161.85</v>
      </c>
      <c r="L201" s="260">
        <f t="shared" si="101"/>
        <v>0</v>
      </c>
      <c r="M201" s="260">
        <f t="shared" si="102"/>
        <v>0</v>
      </c>
      <c r="N201" s="260">
        <f t="shared" si="103"/>
        <v>0</v>
      </c>
      <c r="O201" s="259">
        <f t="shared" si="109"/>
        <v>1283.33</v>
      </c>
      <c r="P201" s="261">
        <f t="shared" si="104"/>
        <v>207706.96</v>
      </c>
      <c r="Q201" s="73"/>
      <c r="R201" s="224"/>
      <c r="S201" s="73"/>
    </row>
    <row r="202" spans="1:19" s="22" customFormat="1" ht="15.75">
      <c r="A202" s="36" t="s">
        <v>681</v>
      </c>
      <c r="B202" s="25" t="s">
        <v>186</v>
      </c>
      <c r="C202" s="48" t="s">
        <v>23</v>
      </c>
      <c r="D202" s="43">
        <v>83.25</v>
      </c>
      <c r="E202" s="19">
        <v>33.57</v>
      </c>
      <c r="F202" s="20">
        <f t="shared" si="108"/>
        <v>2794.7</v>
      </c>
      <c r="G202" s="256"/>
      <c r="H202" s="256"/>
      <c r="I202" s="258"/>
      <c r="J202" s="258"/>
      <c r="K202" s="259">
        <v>41.59</v>
      </c>
      <c r="L202" s="260">
        <f t="shared" si="101"/>
        <v>0</v>
      </c>
      <c r="M202" s="260">
        <f t="shared" si="102"/>
        <v>0</v>
      </c>
      <c r="N202" s="260">
        <f t="shared" si="103"/>
        <v>0</v>
      </c>
      <c r="O202" s="259">
        <f t="shared" si="109"/>
        <v>83.25</v>
      </c>
      <c r="P202" s="261">
        <f t="shared" si="104"/>
        <v>3462.37</v>
      </c>
      <c r="Q202" s="73"/>
      <c r="R202" s="224"/>
      <c r="S202" s="73"/>
    </row>
    <row r="203" spans="1:19" s="22" customFormat="1" ht="15.75">
      <c r="A203" s="36" t="s">
        <v>682</v>
      </c>
      <c r="B203" s="25" t="s">
        <v>187</v>
      </c>
      <c r="C203" s="36" t="s">
        <v>27</v>
      </c>
      <c r="D203" s="43">
        <v>186.15</v>
      </c>
      <c r="E203" s="19">
        <v>51.43</v>
      </c>
      <c r="F203" s="20">
        <f t="shared" si="108"/>
        <v>9573.69</v>
      </c>
      <c r="G203" s="256"/>
      <c r="H203" s="256"/>
      <c r="I203" s="258"/>
      <c r="J203" s="258"/>
      <c r="K203" s="259">
        <v>61.58</v>
      </c>
      <c r="L203" s="260">
        <f t="shared" si="101"/>
        <v>0</v>
      </c>
      <c r="M203" s="260">
        <f t="shared" si="102"/>
        <v>0</v>
      </c>
      <c r="N203" s="260">
        <f t="shared" si="103"/>
        <v>0</v>
      </c>
      <c r="O203" s="259">
        <f t="shared" si="109"/>
        <v>186.15</v>
      </c>
      <c r="P203" s="261">
        <f t="shared" si="104"/>
        <v>11463.12</v>
      </c>
      <c r="Q203" s="73"/>
      <c r="R203" s="224"/>
      <c r="S203" s="73"/>
    </row>
    <row r="204" spans="1:19" s="22" customFormat="1" ht="15.75">
      <c r="A204" s="36" t="s">
        <v>683</v>
      </c>
      <c r="B204" s="25" t="s">
        <v>188</v>
      </c>
      <c r="C204" s="36" t="s">
        <v>27</v>
      </c>
      <c r="D204" s="43">
        <v>258.89999999999998</v>
      </c>
      <c r="E204" s="19">
        <v>28.83</v>
      </c>
      <c r="F204" s="20">
        <f t="shared" si="108"/>
        <v>7464.09</v>
      </c>
      <c r="G204" s="256"/>
      <c r="H204" s="256"/>
      <c r="I204" s="258"/>
      <c r="J204" s="258"/>
      <c r="K204" s="259">
        <v>31.66</v>
      </c>
      <c r="L204" s="260">
        <f t="shared" si="101"/>
        <v>0</v>
      </c>
      <c r="M204" s="260">
        <f t="shared" si="102"/>
        <v>0</v>
      </c>
      <c r="N204" s="260">
        <f t="shared" si="103"/>
        <v>0</v>
      </c>
      <c r="O204" s="259">
        <f t="shared" si="109"/>
        <v>258.89999999999998</v>
      </c>
      <c r="P204" s="261">
        <f t="shared" si="104"/>
        <v>8196.77</v>
      </c>
      <c r="Q204" s="73"/>
      <c r="R204" s="224"/>
      <c r="S204" s="73"/>
    </row>
    <row r="205" spans="1:19" s="22" customFormat="1" ht="15.75">
      <c r="A205" s="36" t="s">
        <v>684</v>
      </c>
      <c r="B205" s="25" t="s">
        <v>189</v>
      </c>
      <c r="C205" s="36" t="s">
        <v>25</v>
      </c>
      <c r="D205" s="43">
        <v>258.2</v>
      </c>
      <c r="E205" s="19">
        <v>27.96</v>
      </c>
      <c r="F205" s="20">
        <f t="shared" si="108"/>
        <v>7219.27</v>
      </c>
      <c r="G205" s="256"/>
      <c r="H205" s="256"/>
      <c r="I205" s="258"/>
      <c r="J205" s="258"/>
      <c r="K205" s="259">
        <v>30.45</v>
      </c>
      <c r="L205" s="260">
        <f t="shared" si="101"/>
        <v>0</v>
      </c>
      <c r="M205" s="260">
        <f t="shared" si="102"/>
        <v>0</v>
      </c>
      <c r="N205" s="260">
        <f t="shared" si="103"/>
        <v>0</v>
      </c>
      <c r="O205" s="259">
        <f t="shared" si="109"/>
        <v>258.2</v>
      </c>
      <c r="P205" s="261">
        <f t="shared" si="104"/>
        <v>7862.19</v>
      </c>
      <c r="Q205" s="73"/>
      <c r="R205" s="224"/>
      <c r="S205" s="73"/>
    </row>
    <row r="206" spans="1:19" s="22" customFormat="1" ht="15.75">
      <c r="A206" s="36"/>
      <c r="B206" s="65" t="s">
        <v>1133</v>
      </c>
      <c r="C206" s="36"/>
      <c r="D206" s="43"/>
      <c r="E206" s="19"/>
      <c r="F206" s="77">
        <f>SUM(F200:F205)</f>
        <v>311740.18000000005</v>
      </c>
      <c r="G206" s="256"/>
      <c r="H206" s="256"/>
      <c r="I206" s="258"/>
      <c r="J206" s="258"/>
      <c r="K206" s="259"/>
      <c r="L206" s="260"/>
      <c r="M206" s="260"/>
      <c r="N206" s="260"/>
      <c r="O206" s="259"/>
      <c r="P206" s="261"/>
      <c r="Q206" s="73"/>
      <c r="R206" s="224">
        <f>SUM(P200:P205)</f>
        <v>366779.73000000004</v>
      </c>
      <c r="S206" s="73"/>
    </row>
    <row r="207" spans="1:19" s="22" customFormat="1" ht="15.75">
      <c r="A207" s="31" t="s">
        <v>685</v>
      </c>
      <c r="B207" s="32" t="s">
        <v>102</v>
      </c>
      <c r="C207" s="32"/>
      <c r="D207" s="37"/>
      <c r="E207" s="84"/>
      <c r="F207" s="34"/>
      <c r="G207" s="256"/>
      <c r="H207" s="256"/>
      <c r="I207" s="258"/>
      <c r="J207" s="258"/>
      <c r="K207" s="259"/>
      <c r="L207" s="260"/>
      <c r="M207" s="260"/>
      <c r="N207" s="260"/>
      <c r="O207" s="259"/>
      <c r="P207" s="261"/>
      <c r="Q207" s="73"/>
      <c r="R207" s="224"/>
      <c r="S207" s="73"/>
    </row>
    <row r="208" spans="1:19" s="22" customFormat="1" ht="15.75">
      <c r="A208" s="36" t="s">
        <v>653</v>
      </c>
      <c r="B208" s="24" t="s">
        <v>103</v>
      </c>
      <c r="C208" s="36" t="s">
        <v>25</v>
      </c>
      <c r="D208" s="38">
        <v>707.67</v>
      </c>
      <c r="E208" s="19">
        <v>7.58</v>
      </c>
      <c r="F208" s="20">
        <f t="shared" ref="F208" si="110">ROUND(E208*D208,2)</f>
        <v>5364.14</v>
      </c>
      <c r="G208" s="256">
        <v>600</v>
      </c>
      <c r="H208" s="256"/>
      <c r="I208" s="258"/>
      <c r="J208" s="258"/>
      <c r="K208" s="259">
        <v>10.27</v>
      </c>
      <c r="L208" s="260">
        <f t="shared" si="101"/>
        <v>0</v>
      </c>
      <c r="M208" s="260">
        <f t="shared" si="102"/>
        <v>0</v>
      </c>
      <c r="N208" s="260">
        <f t="shared" si="103"/>
        <v>0</v>
      </c>
      <c r="O208" s="259">
        <f>D208+H208-I208+J208-G208</f>
        <v>107.66999999999996</v>
      </c>
      <c r="P208" s="261">
        <f t="shared" si="104"/>
        <v>1105.77</v>
      </c>
      <c r="Q208" s="73"/>
      <c r="R208" s="224">
        <f>P208</f>
        <v>1105.77</v>
      </c>
      <c r="S208" s="73"/>
    </row>
    <row r="209" spans="1:21" s="22" customFormat="1" ht="15.75">
      <c r="A209" s="36"/>
      <c r="B209" s="65" t="s">
        <v>1132</v>
      </c>
      <c r="C209" s="36"/>
      <c r="D209" s="43"/>
      <c r="E209" s="19"/>
      <c r="F209" s="77">
        <f>SUM(F208:F208)</f>
        <v>5364.14</v>
      </c>
      <c r="G209" s="256"/>
      <c r="H209" s="256"/>
      <c r="I209" s="258"/>
      <c r="J209" s="258"/>
      <c r="K209" s="259"/>
      <c r="L209" s="260"/>
      <c r="M209" s="260"/>
      <c r="N209" s="260"/>
      <c r="O209" s="259"/>
      <c r="P209" s="261"/>
      <c r="Q209" s="73"/>
      <c r="R209" s="224"/>
      <c r="S209" s="73"/>
    </row>
    <row r="210" spans="1:21" s="22" customFormat="1" ht="15.75">
      <c r="A210" s="31" t="s">
        <v>686</v>
      </c>
      <c r="B210" s="32" t="s">
        <v>64</v>
      </c>
      <c r="C210" s="32"/>
      <c r="D210" s="37"/>
      <c r="E210" s="84"/>
      <c r="F210" s="34"/>
      <c r="G210" s="256"/>
      <c r="H210" s="256"/>
      <c r="I210" s="258"/>
      <c r="J210" s="258"/>
      <c r="K210" s="259"/>
      <c r="L210" s="260"/>
      <c r="M210" s="260"/>
      <c r="N210" s="260"/>
      <c r="O210" s="259"/>
      <c r="P210" s="261"/>
      <c r="Q210" s="73"/>
      <c r="R210" s="224"/>
      <c r="S210" s="73"/>
      <c r="T210" s="35"/>
      <c r="U210" s="35"/>
    </row>
    <row r="211" spans="1:21" s="22" customFormat="1" ht="15.75">
      <c r="A211" s="36" t="s">
        <v>687</v>
      </c>
      <c r="B211" s="25" t="s">
        <v>105</v>
      </c>
      <c r="C211" s="48" t="s">
        <v>25</v>
      </c>
      <c r="D211" s="43">
        <v>3513.3</v>
      </c>
      <c r="E211" s="19">
        <v>2.6</v>
      </c>
      <c r="F211" s="20">
        <f>ROUND(E211*D211,2)</f>
        <v>9134.58</v>
      </c>
      <c r="G211" s="256">
        <v>2910</v>
      </c>
      <c r="H211" s="256"/>
      <c r="I211" s="258"/>
      <c r="J211" s="258"/>
      <c r="K211" s="259">
        <v>3.53</v>
      </c>
      <c r="L211" s="260">
        <f t="shared" si="101"/>
        <v>0</v>
      </c>
      <c r="M211" s="260">
        <f t="shared" si="102"/>
        <v>0</v>
      </c>
      <c r="N211" s="260">
        <f t="shared" si="103"/>
        <v>0</v>
      </c>
      <c r="O211" s="259">
        <f t="shared" ref="O211:O222" si="111">D211+H211-I211+J211-G211</f>
        <v>603.30000000000018</v>
      </c>
      <c r="P211" s="261">
        <f t="shared" si="104"/>
        <v>2129.65</v>
      </c>
      <c r="Q211" s="73"/>
      <c r="R211" s="224"/>
      <c r="S211" s="73"/>
    </row>
    <row r="212" spans="1:21" s="22" customFormat="1" ht="15.75">
      <c r="A212" s="36" t="s">
        <v>688</v>
      </c>
      <c r="B212" s="17" t="s">
        <v>191</v>
      </c>
      <c r="C212" s="48" t="s">
        <v>25</v>
      </c>
      <c r="D212" s="43">
        <v>2826.43</v>
      </c>
      <c r="E212" s="19">
        <v>23.58</v>
      </c>
      <c r="F212" s="20">
        <f>ROUND(E212*D212,2)</f>
        <v>66647.22</v>
      </c>
      <c r="G212" s="256">
        <v>2080</v>
      </c>
      <c r="H212" s="256"/>
      <c r="I212" s="258"/>
      <c r="J212" s="258"/>
      <c r="K212" s="259">
        <v>28.59</v>
      </c>
      <c r="L212" s="260">
        <f t="shared" si="101"/>
        <v>0</v>
      </c>
      <c r="M212" s="260">
        <f t="shared" si="102"/>
        <v>0</v>
      </c>
      <c r="N212" s="260">
        <f t="shared" si="103"/>
        <v>0</v>
      </c>
      <c r="O212" s="259">
        <f t="shared" si="111"/>
        <v>746.42999999999984</v>
      </c>
      <c r="P212" s="261">
        <f t="shared" si="104"/>
        <v>21340.43</v>
      </c>
      <c r="Q212" s="73"/>
      <c r="R212" s="224"/>
      <c r="S212" s="73"/>
    </row>
    <row r="213" spans="1:21" s="22" customFormat="1" ht="15.75">
      <c r="A213" s="16" t="s">
        <v>689</v>
      </c>
      <c r="B213" s="17" t="s">
        <v>190</v>
      </c>
      <c r="C213" s="48" t="s">
        <v>25</v>
      </c>
      <c r="D213" s="18">
        <v>686.87</v>
      </c>
      <c r="E213" s="16">
        <v>34.03</v>
      </c>
      <c r="F213" s="20">
        <f>ROUND(E213*D213,2)</f>
        <v>23374.19</v>
      </c>
      <c r="G213" s="256">
        <v>410</v>
      </c>
      <c r="H213" s="256"/>
      <c r="I213" s="258"/>
      <c r="J213" s="258"/>
      <c r="K213" s="259">
        <v>45.99</v>
      </c>
      <c r="L213" s="260">
        <f t="shared" si="101"/>
        <v>0</v>
      </c>
      <c r="M213" s="260">
        <f t="shared" si="102"/>
        <v>0</v>
      </c>
      <c r="N213" s="260">
        <f t="shared" si="103"/>
        <v>0</v>
      </c>
      <c r="O213" s="259">
        <f t="shared" si="111"/>
        <v>276.87</v>
      </c>
      <c r="P213" s="261">
        <f t="shared" si="104"/>
        <v>12733.25</v>
      </c>
      <c r="Q213" s="73"/>
      <c r="R213" s="224"/>
      <c r="S213" s="73"/>
    </row>
    <row r="214" spans="1:21" s="73" customFormat="1" ht="15.75">
      <c r="A214" s="48" t="s">
        <v>690</v>
      </c>
      <c r="B214" s="64" t="s">
        <v>106</v>
      </c>
      <c r="C214" s="48" t="s">
        <v>25</v>
      </c>
      <c r="D214" s="58">
        <v>2028.45</v>
      </c>
      <c r="E214" s="48">
        <v>13.43</v>
      </c>
      <c r="F214" s="108">
        <f t="shared" ref="F214:F222" si="112">ROUND(E214*D214,2)</f>
        <v>27242.080000000002</v>
      </c>
      <c r="G214" s="256">
        <v>600</v>
      </c>
      <c r="H214" s="256"/>
      <c r="I214" s="258"/>
      <c r="J214" s="258"/>
      <c r="K214" s="259">
        <v>16.600000000000001</v>
      </c>
      <c r="L214" s="260">
        <f t="shared" si="101"/>
        <v>0</v>
      </c>
      <c r="M214" s="260">
        <f t="shared" si="102"/>
        <v>0</v>
      </c>
      <c r="N214" s="260">
        <f t="shared" si="103"/>
        <v>0</v>
      </c>
      <c r="O214" s="259">
        <f t="shared" si="111"/>
        <v>1428.45</v>
      </c>
      <c r="P214" s="261">
        <f t="shared" si="104"/>
        <v>23712.27</v>
      </c>
      <c r="R214" s="224"/>
    </row>
    <row r="215" spans="1:21" s="22" customFormat="1" ht="15.75">
      <c r="A215" s="16" t="s">
        <v>691</v>
      </c>
      <c r="B215" s="17" t="s">
        <v>118</v>
      </c>
      <c r="C215" s="48" t="s">
        <v>25</v>
      </c>
      <c r="D215" s="18">
        <v>629.61</v>
      </c>
      <c r="E215" s="16">
        <v>38.799999999999997</v>
      </c>
      <c r="F215" s="20">
        <f t="shared" si="112"/>
        <v>24428.87</v>
      </c>
      <c r="G215" s="256"/>
      <c r="H215" s="256"/>
      <c r="I215" s="258"/>
      <c r="J215" s="258"/>
      <c r="K215" s="259">
        <v>67.459999999999994</v>
      </c>
      <c r="L215" s="260">
        <f t="shared" si="101"/>
        <v>0</v>
      </c>
      <c r="M215" s="260">
        <f t="shared" si="102"/>
        <v>0</v>
      </c>
      <c r="N215" s="260">
        <f t="shared" si="103"/>
        <v>0</v>
      </c>
      <c r="O215" s="259">
        <f t="shared" si="111"/>
        <v>629.61</v>
      </c>
      <c r="P215" s="261">
        <f t="shared" si="104"/>
        <v>42473.49</v>
      </c>
      <c r="Q215" s="73"/>
      <c r="R215" s="224"/>
      <c r="S215" s="73"/>
    </row>
    <row r="216" spans="1:21" s="22" customFormat="1" ht="15.75">
      <c r="A216" s="16" t="s">
        <v>692</v>
      </c>
      <c r="B216" s="17" t="s">
        <v>192</v>
      </c>
      <c r="C216" s="48" t="s">
        <v>25</v>
      </c>
      <c r="D216" s="18">
        <v>9.2100000000000009</v>
      </c>
      <c r="E216" s="16">
        <v>33.76</v>
      </c>
      <c r="F216" s="20">
        <f t="shared" si="112"/>
        <v>310.93</v>
      </c>
      <c r="G216" s="256"/>
      <c r="H216" s="256"/>
      <c r="I216" s="258"/>
      <c r="J216" s="258"/>
      <c r="K216" s="259">
        <v>58.53</v>
      </c>
      <c r="L216" s="260">
        <f t="shared" si="101"/>
        <v>0</v>
      </c>
      <c r="M216" s="260">
        <f t="shared" si="102"/>
        <v>0</v>
      </c>
      <c r="N216" s="260">
        <f t="shared" si="103"/>
        <v>0</v>
      </c>
      <c r="O216" s="259">
        <f t="shared" si="111"/>
        <v>9.2100000000000009</v>
      </c>
      <c r="P216" s="261">
        <f t="shared" si="104"/>
        <v>539.05999999999995</v>
      </c>
      <c r="Q216" s="73"/>
      <c r="R216" s="224"/>
      <c r="S216" s="73"/>
    </row>
    <row r="217" spans="1:21" s="22" customFormat="1" ht="15.75">
      <c r="A217" s="16" t="s">
        <v>693</v>
      </c>
      <c r="B217" s="17" t="s">
        <v>193</v>
      </c>
      <c r="C217" s="48" t="s">
        <v>25</v>
      </c>
      <c r="D217" s="18">
        <v>7.49</v>
      </c>
      <c r="E217" s="16">
        <v>33.76</v>
      </c>
      <c r="F217" s="20">
        <f t="shared" si="112"/>
        <v>252.86</v>
      </c>
      <c r="G217" s="256"/>
      <c r="H217" s="256"/>
      <c r="I217" s="258"/>
      <c r="J217" s="258"/>
      <c r="K217" s="259">
        <v>58.53</v>
      </c>
      <c r="L217" s="260">
        <f t="shared" si="101"/>
        <v>0</v>
      </c>
      <c r="M217" s="260">
        <f t="shared" si="102"/>
        <v>0</v>
      </c>
      <c r="N217" s="260">
        <f t="shared" si="103"/>
        <v>0</v>
      </c>
      <c r="O217" s="259">
        <f t="shared" si="111"/>
        <v>7.49</v>
      </c>
      <c r="P217" s="261">
        <f t="shared" si="104"/>
        <v>438.39</v>
      </c>
      <c r="Q217" s="73"/>
      <c r="R217" s="224"/>
      <c r="S217" s="73"/>
    </row>
    <row r="218" spans="1:21" s="22" customFormat="1" ht="15.75">
      <c r="A218" s="16" t="s">
        <v>694</v>
      </c>
      <c r="B218" s="17" t="s">
        <v>194</v>
      </c>
      <c r="C218" s="48" t="s">
        <v>25</v>
      </c>
      <c r="D218" s="18">
        <v>15.17</v>
      </c>
      <c r="E218" s="16">
        <v>33.76</v>
      </c>
      <c r="F218" s="20">
        <f t="shared" si="112"/>
        <v>512.14</v>
      </c>
      <c r="G218" s="256"/>
      <c r="H218" s="256"/>
      <c r="I218" s="258"/>
      <c r="J218" s="258"/>
      <c r="K218" s="259">
        <v>58.53</v>
      </c>
      <c r="L218" s="260">
        <f t="shared" si="101"/>
        <v>0</v>
      </c>
      <c r="M218" s="260">
        <f t="shared" si="102"/>
        <v>0</v>
      </c>
      <c r="N218" s="260">
        <f t="shared" si="103"/>
        <v>0</v>
      </c>
      <c r="O218" s="259">
        <f t="shared" si="111"/>
        <v>15.17</v>
      </c>
      <c r="P218" s="261">
        <f t="shared" si="104"/>
        <v>887.9</v>
      </c>
      <c r="Q218" s="73"/>
      <c r="R218" s="224"/>
      <c r="S218" s="73"/>
    </row>
    <row r="219" spans="1:21" s="22" customFormat="1" ht="15.75">
      <c r="A219" s="16" t="s">
        <v>695</v>
      </c>
      <c r="B219" s="17" t="s">
        <v>195</v>
      </c>
      <c r="C219" s="48" t="s">
        <v>25</v>
      </c>
      <c r="D219" s="18">
        <v>136.5</v>
      </c>
      <c r="E219" s="16">
        <v>33.76</v>
      </c>
      <c r="F219" s="20">
        <f t="shared" si="112"/>
        <v>4608.24</v>
      </c>
      <c r="G219" s="256"/>
      <c r="H219" s="256"/>
      <c r="I219" s="258"/>
      <c r="J219" s="258"/>
      <c r="K219" s="259">
        <v>58.53</v>
      </c>
      <c r="L219" s="260">
        <f t="shared" si="101"/>
        <v>0</v>
      </c>
      <c r="M219" s="260">
        <f t="shared" si="102"/>
        <v>0</v>
      </c>
      <c r="N219" s="260">
        <f t="shared" si="103"/>
        <v>0</v>
      </c>
      <c r="O219" s="259">
        <f t="shared" si="111"/>
        <v>136.5</v>
      </c>
      <c r="P219" s="261">
        <f t="shared" si="104"/>
        <v>7989.35</v>
      </c>
      <c r="Q219" s="73"/>
      <c r="R219" s="224"/>
      <c r="S219" s="73"/>
    </row>
    <row r="220" spans="1:21" s="73" customFormat="1" ht="15.75">
      <c r="A220" s="48" t="s">
        <v>696</v>
      </c>
      <c r="B220" s="68" t="s">
        <v>107</v>
      </c>
      <c r="C220" s="48" t="s">
        <v>25</v>
      </c>
      <c r="D220" s="56">
        <v>191.3</v>
      </c>
      <c r="E220" s="48">
        <v>16.8</v>
      </c>
      <c r="F220" s="20">
        <f t="shared" si="112"/>
        <v>3213.84</v>
      </c>
      <c r="G220" s="256"/>
      <c r="H220" s="256"/>
      <c r="I220" s="258"/>
      <c r="J220" s="258"/>
      <c r="K220" s="259">
        <v>19.71</v>
      </c>
      <c r="L220" s="260">
        <f t="shared" si="101"/>
        <v>0</v>
      </c>
      <c r="M220" s="260">
        <f t="shared" si="102"/>
        <v>0</v>
      </c>
      <c r="N220" s="260">
        <f t="shared" si="103"/>
        <v>0</v>
      </c>
      <c r="O220" s="259">
        <f t="shared" si="111"/>
        <v>191.3</v>
      </c>
      <c r="P220" s="261">
        <f t="shared" si="104"/>
        <v>3770.52</v>
      </c>
      <c r="R220" s="224"/>
    </row>
    <row r="221" spans="1:21" s="73" customFormat="1" ht="15.75">
      <c r="A221" s="48" t="s">
        <v>719</v>
      </c>
      <c r="B221" s="68" t="s">
        <v>196</v>
      </c>
      <c r="C221" s="48" t="s">
        <v>25</v>
      </c>
      <c r="D221" s="56">
        <v>498.03</v>
      </c>
      <c r="E221" s="48">
        <v>45.42</v>
      </c>
      <c r="F221" s="20">
        <f t="shared" si="112"/>
        <v>22620.52</v>
      </c>
      <c r="G221" s="256"/>
      <c r="H221" s="256"/>
      <c r="I221" s="258"/>
      <c r="J221" s="258"/>
      <c r="K221" s="259">
        <v>59.01</v>
      </c>
      <c r="L221" s="260">
        <f t="shared" si="101"/>
        <v>0</v>
      </c>
      <c r="M221" s="260">
        <f t="shared" si="102"/>
        <v>0</v>
      </c>
      <c r="N221" s="260">
        <f t="shared" si="103"/>
        <v>0</v>
      </c>
      <c r="O221" s="259">
        <f t="shared" si="111"/>
        <v>498.03</v>
      </c>
      <c r="P221" s="261">
        <f t="shared" si="104"/>
        <v>29388.75</v>
      </c>
      <c r="R221" s="224"/>
    </row>
    <row r="222" spans="1:21" s="73" customFormat="1" ht="15.75">
      <c r="A222" s="48" t="s">
        <v>720</v>
      </c>
      <c r="B222" s="68" t="s">
        <v>197</v>
      </c>
      <c r="C222" s="54"/>
      <c r="D222" s="56">
        <v>738.27</v>
      </c>
      <c r="E222" s="48">
        <v>78.900000000000006</v>
      </c>
      <c r="F222" s="20">
        <f t="shared" si="112"/>
        <v>58249.5</v>
      </c>
      <c r="G222" s="256"/>
      <c r="H222" s="256"/>
      <c r="I222" s="258"/>
      <c r="J222" s="258"/>
      <c r="K222" s="259">
        <v>95.6</v>
      </c>
      <c r="L222" s="260">
        <f t="shared" si="101"/>
        <v>0</v>
      </c>
      <c r="M222" s="260">
        <f t="shared" si="102"/>
        <v>0</v>
      </c>
      <c r="N222" s="260">
        <f t="shared" si="103"/>
        <v>0</v>
      </c>
      <c r="O222" s="259">
        <f t="shared" si="111"/>
        <v>738.27</v>
      </c>
      <c r="P222" s="261">
        <f t="shared" si="104"/>
        <v>70578.61</v>
      </c>
      <c r="R222" s="224">
        <f>SUM(P211:P222)</f>
        <v>215981.66999999998</v>
      </c>
    </row>
    <row r="223" spans="1:21" s="73" customFormat="1" ht="15.75">
      <c r="A223" s="53"/>
      <c r="B223" s="107" t="s">
        <v>1131</v>
      </c>
      <c r="C223" s="54"/>
      <c r="D223" s="56"/>
      <c r="E223" s="48"/>
      <c r="F223" s="66">
        <f>SUM(F211:F222)</f>
        <v>240594.96999999997</v>
      </c>
      <c r="G223" s="256"/>
      <c r="H223" s="256"/>
      <c r="I223" s="258"/>
      <c r="J223" s="258"/>
      <c r="K223" s="259"/>
      <c r="L223" s="260"/>
      <c r="M223" s="260"/>
      <c r="N223" s="260"/>
      <c r="O223" s="259"/>
      <c r="P223" s="261"/>
      <c r="R223" s="224"/>
    </row>
    <row r="224" spans="1:21" s="73" customFormat="1" ht="15.75">
      <c r="A224" s="31" t="s">
        <v>697</v>
      </c>
      <c r="B224" s="32" t="s">
        <v>213</v>
      </c>
      <c r="C224" s="109"/>
      <c r="D224" s="110"/>
      <c r="E224" s="109"/>
      <c r="F224" s="111"/>
      <c r="G224" s="256"/>
      <c r="H224" s="256"/>
      <c r="I224" s="258"/>
      <c r="J224" s="258"/>
      <c r="K224" s="259"/>
      <c r="L224" s="260"/>
      <c r="M224" s="260"/>
      <c r="N224" s="260"/>
      <c r="O224" s="259"/>
      <c r="P224" s="261"/>
      <c r="R224" s="224"/>
    </row>
    <row r="225" spans="1:25" s="22" customFormat="1" ht="15.75">
      <c r="A225" s="36" t="s">
        <v>698</v>
      </c>
      <c r="B225" s="55" t="s">
        <v>198</v>
      </c>
      <c r="C225" s="48" t="s">
        <v>25</v>
      </c>
      <c r="D225" s="43">
        <v>1159.7</v>
      </c>
      <c r="E225" s="19">
        <v>23.37</v>
      </c>
      <c r="F225" s="20">
        <f t="shared" ref="F225:F236" si="113">ROUND(E225*D225,2)</f>
        <v>27102.19</v>
      </c>
      <c r="G225" s="256">
        <v>600</v>
      </c>
      <c r="H225" s="256"/>
      <c r="I225" s="258"/>
      <c r="J225" s="258"/>
      <c r="K225" s="259">
        <v>38.090000000000003</v>
      </c>
      <c r="L225" s="260">
        <f t="shared" si="101"/>
        <v>0</v>
      </c>
      <c r="M225" s="260">
        <f t="shared" si="102"/>
        <v>0</v>
      </c>
      <c r="N225" s="260">
        <f t="shared" si="103"/>
        <v>0</v>
      </c>
      <c r="O225" s="259">
        <f t="shared" ref="O225:O236" si="114">D225+H225-I225+J225-G225</f>
        <v>559.70000000000005</v>
      </c>
      <c r="P225" s="261">
        <f t="shared" si="104"/>
        <v>21318.97</v>
      </c>
      <c r="Q225" s="73"/>
      <c r="R225" s="224"/>
      <c r="S225" s="73"/>
    </row>
    <row r="226" spans="1:25" s="22" customFormat="1" ht="15.75">
      <c r="A226" s="36" t="s">
        <v>699</v>
      </c>
      <c r="B226" s="25" t="s">
        <v>6</v>
      </c>
      <c r="C226" s="48" t="s">
        <v>25</v>
      </c>
      <c r="D226" s="43">
        <v>1159.7</v>
      </c>
      <c r="E226" s="19">
        <v>19.66</v>
      </c>
      <c r="F226" s="20">
        <f t="shared" si="113"/>
        <v>22799.7</v>
      </c>
      <c r="G226" s="256"/>
      <c r="H226" s="256"/>
      <c r="I226" s="258"/>
      <c r="J226" s="258"/>
      <c r="K226" s="259">
        <v>28.53</v>
      </c>
      <c r="L226" s="260">
        <f t="shared" si="101"/>
        <v>0</v>
      </c>
      <c r="M226" s="260">
        <f t="shared" si="102"/>
        <v>0</v>
      </c>
      <c r="N226" s="260">
        <f t="shared" si="103"/>
        <v>0</v>
      </c>
      <c r="O226" s="259">
        <f t="shared" si="114"/>
        <v>1159.7</v>
      </c>
      <c r="P226" s="261">
        <f t="shared" si="104"/>
        <v>33086.239999999998</v>
      </c>
      <c r="Q226" s="73"/>
      <c r="R226" s="224"/>
      <c r="S226" s="73"/>
    </row>
    <row r="227" spans="1:25" s="22" customFormat="1" ht="15.75">
      <c r="A227" s="36" t="s">
        <v>700</v>
      </c>
      <c r="B227" s="25" t="s">
        <v>116</v>
      </c>
      <c r="C227" s="48" t="s">
        <v>25</v>
      </c>
      <c r="D227" s="43">
        <v>386.12</v>
      </c>
      <c r="E227" s="19">
        <v>36.19</v>
      </c>
      <c r="F227" s="20">
        <f t="shared" si="113"/>
        <v>13973.68</v>
      </c>
      <c r="G227" s="256"/>
      <c r="H227" s="256"/>
      <c r="I227" s="258"/>
      <c r="J227" s="258"/>
      <c r="K227" s="259">
        <v>49.53</v>
      </c>
      <c r="L227" s="260">
        <f t="shared" si="101"/>
        <v>0</v>
      </c>
      <c r="M227" s="260">
        <f t="shared" si="102"/>
        <v>0</v>
      </c>
      <c r="N227" s="260">
        <f t="shared" si="103"/>
        <v>0</v>
      </c>
      <c r="O227" s="259">
        <f t="shared" si="114"/>
        <v>386.12</v>
      </c>
      <c r="P227" s="261">
        <f t="shared" si="104"/>
        <v>19124.52</v>
      </c>
      <c r="Q227" s="73"/>
      <c r="R227" s="224"/>
      <c r="S227" s="73"/>
    </row>
    <row r="228" spans="1:25" s="22" customFormat="1" ht="15.75">
      <c r="A228" s="36" t="s">
        <v>701</v>
      </c>
      <c r="B228" s="25" t="s">
        <v>199</v>
      </c>
      <c r="C228" s="48" t="s">
        <v>25</v>
      </c>
      <c r="D228" s="43">
        <v>23.72</v>
      </c>
      <c r="E228" s="19">
        <v>33.17</v>
      </c>
      <c r="F228" s="20">
        <f t="shared" si="113"/>
        <v>786.79</v>
      </c>
      <c r="G228" s="256"/>
      <c r="H228" s="256"/>
      <c r="I228" s="258"/>
      <c r="J228" s="258"/>
      <c r="K228" s="259">
        <v>45.67</v>
      </c>
      <c r="L228" s="260">
        <f t="shared" si="101"/>
        <v>0</v>
      </c>
      <c r="M228" s="260">
        <f t="shared" si="102"/>
        <v>0</v>
      </c>
      <c r="N228" s="260">
        <f t="shared" si="103"/>
        <v>0</v>
      </c>
      <c r="O228" s="259">
        <f t="shared" si="114"/>
        <v>23.72</v>
      </c>
      <c r="P228" s="261">
        <f t="shared" si="104"/>
        <v>1083.29</v>
      </c>
      <c r="Q228" s="73"/>
      <c r="R228" s="224"/>
      <c r="S228" s="73"/>
    </row>
    <row r="229" spans="1:25" s="22" customFormat="1" ht="15.75">
      <c r="A229" s="36" t="s">
        <v>702</v>
      </c>
      <c r="B229" s="25" t="s">
        <v>200</v>
      </c>
      <c r="C229" s="48" t="s">
        <v>25</v>
      </c>
      <c r="D229" s="43">
        <v>226.97</v>
      </c>
      <c r="E229" s="19">
        <v>26.42</v>
      </c>
      <c r="F229" s="20">
        <f t="shared" si="113"/>
        <v>5996.55</v>
      </c>
      <c r="G229" s="256"/>
      <c r="H229" s="256"/>
      <c r="I229" s="258"/>
      <c r="J229" s="258"/>
      <c r="K229" s="259">
        <v>35.97</v>
      </c>
      <c r="L229" s="260">
        <f t="shared" si="101"/>
        <v>0</v>
      </c>
      <c r="M229" s="260">
        <f t="shared" si="102"/>
        <v>0</v>
      </c>
      <c r="N229" s="260">
        <f t="shared" si="103"/>
        <v>0</v>
      </c>
      <c r="O229" s="259">
        <f t="shared" si="114"/>
        <v>226.97</v>
      </c>
      <c r="P229" s="261">
        <f t="shared" si="104"/>
        <v>8164.11</v>
      </c>
      <c r="Q229" s="73"/>
      <c r="R229" s="224"/>
      <c r="S229" s="73"/>
    </row>
    <row r="230" spans="1:25" s="22" customFormat="1" ht="15.75">
      <c r="A230" s="36" t="s">
        <v>703</v>
      </c>
      <c r="B230" s="25" t="s">
        <v>201</v>
      </c>
      <c r="C230" s="48" t="s">
        <v>25</v>
      </c>
      <c r="D230" s="43">
        <v>355.53</v>
      </c>
      <c r="E230" s="223">
        <v>50.08</v>
      </c>
      <c r="F230" s="20">
        <f t="shared" si="113"/>
        <v>17804.939999999999</v>
      </c>
      <c r="G230" s="256"/>
      <c r="H230" s="256"/>
      <c r="I230" s="258"/>
      <c r="J230" s="258"/>
      <c r="K230" s="259">
        <v>63.04</v>
      </c>
      <c r="L230" s="260">
        <f t="shared" si="101"/>
        <v>0</v>
      </c>
      <c r="M230" s="260">
        <f t="shared" si="102"/>
        <v>0</v>
      </c>
      <c r="N230" s="260">
        <f t="shared" si="103"/>
        <v>0</v>
      </c>
      <c r="O230" s="259">
        <f t="shared" si="114"/>
        <v>355.53</v>
      </c>
      <c r="P230" s="261">
        <f t="shared" si="104"/>
        <v>22412.61</v>
      </c>
      <c r="Q230" s="73"/>
      <c r="R230" s="224"/>
      <c r="S230" s="73"/>
    </row>
    <row r="231" spans="1:25" s="22" customFormat="1" ht="19.5" customHeight="1">
      <c r="A231" s="36" t="s">
        <v>704</v>
      </c>
      <c r="B231" s="25" t="s">
        <v>202</v>
      </c>
      <c r="C231" s="48" t="s">
        <v>25</v>
      </c>
      <c r="D231" s="43">
        <v>394.33</v>
      </c>
      <c r="E231" s="19">
        <v>70.53</v>
      </c>
      <c r="F231" s="20">
        <f t="shared" si="113"/>
        <v>27812.09</v>
      </c>
      <c r="G231" s="256"/>
      <c r="H231" s="256"/>
      <c r="I231" s="258"/>
      <c r="J231" s="258"/>
      <c r="K231" s="259">
        <v>80.150000000000006</v>
      </c>
      <c r="L231" s="260">
        <f t="shared" si="101"/>
        <v>0</v>
      </c>
      <c r="M231" s="260">
        <f t="shared" si="102"/>
        <v>0</v>
      </c>
      <c r="N231" s="260">
        <f t="shared" si="103"/>
        <v>0</v>
      </c>
      <c r="O231" s="259">
        <f t="shared" si="114"/>
        <v>394.33</v>
      </c>
      <c r="P231" s="261">
        <f t="shared" si="104"/>
        <v>31605.55</v>
      </c>
      <c r="Q231" s="73"/>
      <c r="R231" s="224"/>
      <c r="S231" s="73"/>
    </row>
    <row r="232" spans="1:25" s="22" customFormat="1" ht="15.75">
      <c r="A232" s="36" t="s">
        <v>705</v>
      </c>
      <c r="B232" s="25" t="s">
        <v>203</v>
      </c>
      <c r="C232" s="36" t="s">
        <v>27</v>
      </c>
      <c r="D232" s="43">
        <v>27.9</v>
      </c>
      <c r="E232" s="19">
        <v>122.17</v>
      </c>
      <c r="F232" s="20">
        <f t="shared" si="113"/>
        <v>3408.54</v>
      </c>
      <c r="G232" s="256"/>
      <c r="H232" s="256"/>
      <c r="I232" s="258"/>
      <c r="J232" s="258"/>
      <c r="K232" s="259">
        <v>142.77000000000001</v>
      </c>
      <c r="L232" s="260">
        <f t="shared" si="101"/>
        <v>0</v>
      </c>
      <c r="M232" s="260">
        <f t="shared" si="102"/>
        <v>0</v>
      </c>
      <c r="N232" s="260">
        <f t="shared" si="103"/>
        <v>0</v>
      </c>
      <c r="O232" s="259">
        <f t="shared" si="114"/>
        <v>27.9</v>
      </c>
      <c r="P232" s="261">
        <f t="shared" si="104"/>
        <v>3983.28</v>
      </c>
      <c r="Q232" s="73"/>
      <c r="R232" s="224"/>
      <c r="S232" s="73"/>
    </row>
    <row r="233" spans="1:25" s="22" customFormat="1" ht="15.75">
      <c r="A233" s="36" t="s">
        <v>706</v>
      </c>
      <c r="B233" s="25" t="s">
        <v>204</v>
      </c>
      <c r="C233" s="51" t="s">
        <v>27</v>
      </c>
      <c r="D233" s="43">
        <v>22.68</v>
      </c>
      <c r="E233" s="19">
        <v>122.17</v>
      </c>
      <c r="F233" s="20">
        <f t="shared" si="113"/>
        <v>2770.82</v>
      </c>
      <c r="G233" s="256"/>
      <c r="H233" s="256"/>
      <c r="I233" s="258"/>
      <c r="J233" s="258"/>
      <c r="K233" s="259">
        <v>142.77000000000001</v>
      </c>
      <c r="L233" s="260">
        <f t="shared" si="101"/>
        <v>0</v>
      </c>
      <c r="M233" s="260">
        <f t="shared" si="102"/>
        <v>0</v>
      </c>
      <c r="N233" s="260">
        <f t="shared" si="103"/>
        <v>0</v>
      </c>
      <c r="O233" s="259">
        <f t="shared" si="114"/>
        <v>22.68</v>
      </c>
      <c r="P233" s="261">
        <f t="shared" si="104"/>
        <v>3238.02</v>
      </c>
      <c r="Q233" s="73"/>
      <c r="R233" s="224"/>
      <c r="S233" s="73"/>
    </row>
    <row r="234" spans="1:25" s="22" customFormat="1" ht="15.75">
      <c r="A234" s="36" t="s">
        <v>707</v>
      </c>
      <c r="B234" s="50" t="s">
        <v>205</v>
      </c>
      <c r="C234" s="51" t="s">
        <v>27</v>
      </c>
      <c r="D234" s="43">
        <v>191.3</v>
      </c>
      <c r="E234" s="19">
        <v>16.36</v>
      </c>
      <c r="F234" s="20">
        <f t="shared" si="113"/>
        <v>3129.67</v>
      </c>
      <c r="G234" s="256"/>
      <c r="H234" s="256"/>
      <c r="I234" s="258"/>
      <c r="J234" s="258"/>
      <c r="K234" s="259">
        <v>25.36</v>
      </c>
      <c r="L234" s="260">
        <f t="shared" si="101"/>
        <v>0</v>
      </c>
      <c r="M234" s="260">
        <f t="shared" si="102"/>
        <v>0</v>
      </c>
      <c r="N234" s="260">
        <f t="shared" si="103"/>
        <v>0</v>
      </c>
      <c r="O234" s="259">
        <f t="shared" si="114"/>
        <v>191.3</v>
      </c>
      <c r="P234" s="261">
        <f t="shared" si="104"/>
        <v>4851.37</v>
      </c>
      <c r="Q234" s="73"/>
      <c r="R234" s="224"/>
      <c r="S234" s="73"/>
    </row>
    <row r="235" spans="1:25" s="22" customFormat="1" ht="15.75">
      <c r="A235" s="36" t="s">
        <v>708</v>
      </c>
      <c r="B235" s="50" t="s">
        <v>206</v>
      </c>
      <c r="C235" s="36" t="s">
        <v>27</v>
      </c>
      <c r="D235" s="43">
        <v>90</v>
      </c>
      <c r="E235" s="19">
        <v>55.56</v>
      </c>
      <c r="F235" s="20">
        <f t="shared" si="113"/>
        <v>5000.3999999999996</v>
      </c>
      <c r="G235" s="256"/>
      <c r="H235" s="256"/>
      <c r="I235" s="258"/>
      <c r="J235" s="258"/>
      <c r="K235" s="259">
        <v>89.04</v>
      </c>
      <c r="L235" s="260">
        <f t="shared" si="101"/>
        <v>0</v>
      </c>
      <c r="M235" s="260">
        <f t="shared" si="102"/>
        <v>0</v>
      </c>
      <c r="N235" s="260">
        <f t="shared" si="103"/>
        <v>0</v>
      </c>
      <c r="O235" s="259">
        <f t="shared" si="114"/>
        <v>90</v>
      </c>
      <c r="P235" s="261">
        <f t="shared" si="104"/>
        <v>8013.6</v>
      </c>
      <c r="Q235" s="73"/>
      <c r="R235" s="224"/>
      <c r="S235" s="73"/>
    </row>
    <row r="236" spans="1:25" s="22" customFormat="1" ht="15.75">
      <c r="A236" s="16" t="s">
        <v>709</v>
      </c>
      <c r="B236" s="25" t="s">
        <v>207</v>
      </c>
      <c r="C236" s="16" t="s">
        <v>27</v>
      </c>
      <c r="D236" s="18">
        <v>1.77</v>
      </c>
      <c r="E236" s="16">
        <v>95.03</v>
      </c>
      <c r="F236" s="20">
        <f t="shared" si="113"/>
        <v>168.2</v>
      </c>
      <c r="G236" s="256"/>
      <c r="H236" s="256"/>
      <c r="I236" s="258"/>
      <c r="J236" s="258"/>
      <c r="K236" s="259">
        <v>140.69999999999999</v>
      </c>
      <c r="L236" s="260">
        <f t="shared" si="101"/>
        <v>0</v>
      </c>
      <c r="M236" s="260">
        <f t="shared" si="102"/>
        <v>0</v>
      </c>
      <c r="N236" s="260">
        <f t="shared" si="103"/>
        <v>0</v>
      </c>
      <c r="O236" s="259">
        <f t="shared" si="114"/>
        <v>1.77</v>
      </c>
      <c r="P236" s="261">
        <f t="shared" si="104"/>
        <v>249.04</v>
      </c>
      <c r="Q236" s="73"/>
      <c r="R236" s="224"/>
      <c r="S236" s="73"/>
    </row>
    <row r="237" spans="1:25" s="73" customFormat="1" ht="15.75">
      <c r="A237" s="53"/>
      <c r="B237" s="65" t="s">
        <v>1130</v>
      </c>
      <c r="C237" s="48"/>
      <c r="D237" s="58"/>
      <c r="E237" s="48"/>
      <c r="F237" s="112">
        <f>SUM(F225:F236)</f>
        <v>130753.56999999999</v>
      </c>
      <c r="G237" s="256"/>
      <c r="H237" s="256"/>
      <c r="I237" s="258"/>
      <c r="J237" s="258"/>
      <c r="K237" s="259"/>
      <c r="L237" s="260"/>
      <c r="M237" s="260"/>
      <c r="N237" s="260"/>
      <c r="O237" s="259"/>
      <c r="P237" s="261"/>
      <c r="R237" s="224"/>
    </row>
    <row r="238" spans="1:25" s="22" customFormat="1" ht="15.75">
      <c r="A238" s="31" t="s">
        <v>710</v>
      </c>
      <c r="B238" s="76" t="s">
        <v>115</v>
      </c>
      <c r="C238" s="84"/>
      <c r="D238" s="87"/>
      <c r="E238" s="84"/>
      <c r="F238" s="86"/>
      <c r="G238" s="256"/>
      <c r="H238" s="256"/>
      <c r="I238" s="258"/>
      <c r="J238" s="258"/>
      <c r="K238" s="259"/>
      <c r="L238" s="260"/>
      <c r="M238" s="260"/>
      <c r="N238" s="260"/>
      <c r="O238" s="259"/>
      <c r="P238" s="261"/>
      <c r="Q238" s="73"/>
      <c r="R238" s="224"/>
      <c r="S238" s="73"/>
      <c r="T238" s="35"/>
      <c r="U238" s="35"/>
      <c r="V238" s="35"/>
      <c r="W238" s="35"/>
      <c r="X238" s="35"/>
      <c r="Y238" s="35"/>
    </row>
    <row r="239" spans="1:25" s="22" customFormat="1" ht="15.75">
      <c r="A239" s="16" t="s">
        <v>711</v>
      </c>
      <c r="B239" s="25" t="s">
        <v>208</v>
      </c>
      <c r="C239" s="48" t="s">
        <v>25</v>
      </c>
      <c r="D239" s="18">
        <v>345.98</v>
      </c>
      <c r="E239" s="16">
        <v>31.26</v>
      </c>
      <c r="F239" s="20">
        <f t="shared" ref="F239:F246" si="115">ROUND(E239*D239,2)</f>
        <v>10815.33</v>
      </c>
      <c r="G239" s="256"/>
      <c r="H239" s="256"/>
      <c r="I239" s="258"/>
      <c r="J239" s="258"/>
      <c r="K239" s="259">
        <v>74.86</v>
      </c>
      <c r="L239" s="260">
        <f t="shared" ref="L239:L301" si="116">ROUND(H239*K239,2)</f>
        <v>0</v>
      </c>
      <c r="M239" s="260">
        <f t="shared" ref="M239:M301" si="117">ROUND(I239*K239,2)</f>
        <v>0</v>
      </c>
      <c r="N239" s="260">
        <f t="shared" ref="N239:N301" si="118">ROUND(J239*K239,2)</f>
        <v>0</v>
      </c>
      <c r="O239" s="259">
        <f t="shared" ref="O239:O246" si="119">D239+H239-I239+J239-G239</f>
        <v>345.98</v>
      </c>
      <c r="P239" s="261">
        <f t="shared" ref="P239:P301" si="120">ROUND(O239*K239,2)</f>
        <v>25900.06</v>
      </c>
      <c r="Q239" s="73"/>
      <c r="R239" s="224"/>
      <c r="S239" s="73"/>
    </row>
    <row r="240" spans="1:25" s="22" customFormat="1" ht="15.75">
      <c r="A240" s="16" t="s">
        <v>712</v>
      </c>
      <c r="B240" s="45" t="s">
        <v>209</v>
      </c>
      <c r="C240" s="48" t="s">
        <v>25</v>
      </c>
      <c r="D240" s="18">
        <v>28.22</v>
      </c>
      <c r="E240" s="16">
        <v>23.37</v>
      </c>
      <c r="F240" s="20">
        <f t="shared" si="115"/>
        <v>659.5</v>
      </c>
      <c r="G240" s="256"/>
      <c r="H240" s="256"/>
      <c r="I240" s="258"/>
      <c r="J240" s="258"/>
      <c r="K240" s="259">
        <v>38.090000000000003</v>
      </c>
      <c r="L240" s="260">
        <f t="shared" si="116"/>
        <v>0</v>
      </c>
      <c r="M240" s="260">
        <f t="shared" si="117"/>
        <v>0</v>
      </c>
      <c r="N240" s="260">
        <f t="shared" si="118"/>
        <v>0</v>
      </c>
      <c r="O240" s="259">
        <f t="shared" si="119"/>
        <v>28.22</v>
      </c>
      <c r="P240" s="261">
        <f t="shared" si="120"/>
        <v>1074.9000000000001</v>
      </c>
      <c r="Q240" s="73"/>
      <c r="R240" s="224"/>
      <c r="S240" s="73"/>
    </row>
    <row r="241" spans="1:25" s="22" customFormat="1" ht="21.75" customHeight="1">
      <c r="A241" s="16" t="s">
        <v>713</v>
      </c>
      <c r="B241" s="45" t="s">
        <v>210</v>
      </c>
      <c r="C241" s="48" t="s">
        <v>25</v>
      </c>
      <c r="D241" s="18">
        <v>67.22</v>
      </c>
      <c r="E241" s="16">
        <v>46.1</v>
      </c>
      <c r="F241" s="20">
        <f t="shared" si="115"/>
        <v>3098.84</v>
      </c>
      <c r="G241" s="256"/>
      <c r="H241" s="256"/>
      <c r="I241" s="258"/>
      <c r="J241" s="258"/>
      <c r="K241" s="259">
        <v>56.16</v>
      </c>
      <c r="L241" s="260">
        <f t="shared" si="116"/>
        <v>0</v>
      </c>
      <c r="M241" s="260">
        <f t="shared" si="117"/>
        <v>0</v>
      </c>
      <c r="N241" s="260">
        <f t="shared" si="118"/>
        <v>0</v>
      </c>
      <c r="O241" s="259">
        <f t="shared" si="119"/>
        <v>67.22</v>
      </c>
      <c r="P241" s="261">
        <f t="shared" si="120"/>
        <v>3775.08</v>
      </c>
      <c r="Q241" s="73"/>
      <c r="R241" s="224"/>
      <c r="S241" s="73"/>
    </row>
    <row r="242" spans="1:25" s="22" customFormat="1" ht="19.5" customHeight="1">
      <c r="A242" s="16" t="s">
        <v>714</v>
      </c>
      <c r="B242" s="45" t="s">
        <v>211</v>
      </c>
      <c r="C242" s="48" t="s">
        <v>25</v>
      </c>
      <c r="D242" s="18">
        <v>4.8600000000000003</v>
      </c>
      <c r="E242" s="16">
        <v>77.44</v>
      </c>
      <c r="F242" s="20">
        <f t="shared" si="115"/>
        <v>376.36</v>
      </c>
      <c r="G242" s="256"/>
      <c r="H242" s="256"/>
      <c r="I242" s="258"/>
      <c r="J242" s="258"/>
      <c r="K242" s="259">
        <v>82.91</v>
      </c>
      <c r="L242" s="260">
        <f t="shared" si="116"/>
        <v>0</v>
      </c>
      <c r="M242" s="260">
        <f t="shared" si="117"/>
        <v>0</v>
      </c>
      <c r="N242" s="260">
        <f t="shared" si="118"/>
        <v>0</v>
      </c>
      <c r="O242" s="259">
        <f t="shared" si="119"/>
        <v>4.8600000000000003</v>
      </c>
      <c r="P242" s="261">
        <f t="shared" si="120"/>
        <v>402.94</v>
      </c>
      <c r="Q242" s="73"/>
      <c r="R242" s="224"/>
      <c r="S242" s="73"/>
    </row>
    <row r="243" spans="1:25" s="22" customFormat="1" ht="19.5" customHeight="1">
      <c r="A243" s="16" t="s">
        <v>715</v>
      </c>
      <c r="B243" s="45" t="s">
        <v>212</v>
      </c>
      <c r="C243" s="48" t="s">
        <v>25</v>
      </c>
      <c r="D243" s="18">
        <v>8.64</v>
      </c>
      <c r="E243" s="16">
        <v>77.44</v>
      </c>
      <c r="F243" s="20">
        <f t="shared" si="115"/>
        <v>669.08</v>
      </c>
      <c r="G243" s="256"/>
      <c r="H243" s="256"/>
      <c r="I243" s="258"/>
      <c r="J243" s="258"/>
      <c r="K243" s="259">
        <v>82.91</v>
      </c>
      <c r="L243" s="260">
        <f t="shared" si="116"/>
        <v>0</v>
      </c>
      <c r="M243" s="260">
        <f t="shared" si="117"/>
        <v>0</v>
      </c>
      <c r="N243" s="260">
        <f t="shared" si="118"/>
        <v>0</v>
      </c>
      <c r="O243" s="259">
        <f t="shared" si="119"/>
        <v>8.64</v>
      </c>
      <c r="P243" s="261">
        <f t="shared" si="120"/>
        <v>716.34</v>
      </c>
      <c r="Q243" s="73"/>
      <c r="R243" s="224"/>
      <c r="S243" s="73"/>
    </row>
    <row r="244" spans="1:25" s="22" customFormat="1" ht="19.5" customHeight="1">
      <c r="A244" s="16" t="s">
        <v>716</v>
      </c>
      <c r="B244" s="45" t="s">
        <v>214</v>
      </c>
      <c r="C244" s="48" t="s">
        <v>25</v>
      </c>
      <c r="D244" s="18">
        <v>23.1</v>
      </c>
      <c r="E244" s="16">
        <v>30.47</v>
      </c>
      <c r="F244" s="20">
        <f t="shared" si="115"/>
        <v>703.86</v>
      </c>
      <c r="G244" s="256"/>
      <c r="H244" s="256"/>
      <c r="I244" s="258"/>
      <c r="J244" s="258"/>
      <c r="K244" s="259">
        <v>35.08</v>
      </c>
      <c r="L244" s="260">
        <f t="shared" si="116"/>
        <v>0</v>
      </c>
      <c r="M244" s="260">
        <f t="shared" si="117"/>
        <v>0</v>
      </c>
      <c r="N244" s="260">
        <f t="shared" si="118"/>
        <v>0</v>
      </c>
      <c r="O244" s="259">
        <f t="shared" si="119"/>
        <v>23.1</v>
      </c>
      <c r="P244" s="261">
        <f t="shared" si="120"/>
        <v>810.35</v>
      </c>
      <c r="Q244" s="73"/>
      <c r="R244" s="224"/>
      <c r="S244" s="73"/>
    </row>
    <row r="245" spans="1:25" s="22" customFormat="1" ht="19.5" customHeight="1">
      <c r="A245" s="16" t="s">
        <v>717</v>
      </c>
      <c r="B245" s="45" t="s">
        <v>215</v>
      </c>
      <c r="C245" s="48" t="s">
        <v>25</v>
      </c>
      <c r="D245" s="18">
        <v>7.6</v>
      </c>
      <c r="E245" s="16">
        <v>79.37</v>
      </c>
      <c r="F245" s="20">
        <f t="shared" si="115"/>
        <v>603.21</v>
      </c>
      <c r="G245" s="256"/>
      <c r="H245" s="256"/>
      <c r="I245" s="258"/>
      <c r="J245" s="258"/>
      <c r="K245" s="259">
        <v>129.6</v>
      </c>
      <c r="L245" s="260">
        <f t="shared" si="116"/>
        <v>0</v>
      </c>
      <c r="M245" s="260">
        <f t="shared" si="117"/>
        <v>0</v>
      </c>
      <c r="N245" s="260">
        <f t="shared" si="118"/>
        <v>0</v>
      </c>
      <c r="O245" s="259">
        <f t="shared" si="119"/>
        <v>7.6</v>
      </c>
      <c r="P245" s="261">
        <f t="shared" si="120"/>
        <v>984.96</v>
      </c>
      <c r="Q245" s="73"/>
      <c r="R245" s="224"/>
      <c r="S245" s="73"/>
    </row>
    <row r="246" spans="1:25" s="22" customFormat="1" ht="19.5" customHeight="1">
      <c r="A246" s="16" t="s">
        <v>718</v>
      </c>
      <c r="B246" s="45" t="s">
        <v>216</v>
      </c>
      <c r="C246" s="16"/>
      <c r="D246" s="18">
        <v>368.56</v>
      </c>
      <c r="E246" s="16">
        <v>11.05</v>
      </c>
      <c r="F246" s="20">
        <f t="shared" si="115"/>
        <v>4072.59</v>
      </c>
      <c r="G246" s="256"/>
      <c r="H246" s="256"/>
      <c r="I246" s="258"/>
      <c r="J246" s="258"/>
      <c r="K246" s="259">
        <v>12.31</v>
      </c>
      <c r="L246" s="260">
        <f t="shared" si="116"/>
        <v>0</v>
      </c>
      <c r="M246" s="260">
        <f t="shared" si="117"/>
        <v>0</v>
      </c>
      <c r="N246" s="260">
        <f t="shared" si="118"/>
        <v>0</v>
      </c>
      <c r="O246" s="259">
        <f t="shared" si="119"/>
        <v>368.56</v>
      </c>
      <c r="P246" s="261">
        <f t="shared" si="120"/>
        <v>4536.97</v>
      </c>
      <c r="Q246" s="73"/>
      <c r="R246" s="224"/>
      <c r="S246" s="73"/>
    </row>
    <row r="247" spans="1:25" s="22" customFormat="1" ht="19.5" customHeight="1">
      <c r="A247" s="26"/>
      <c r="B247" s="65" t="s">
        <v>1129</v>
      </c>
      <c r="C247" s="16"/>
      <c r="D247" s="18"/>
      <c r="E247" s="16"/>
      <c r="F247" s="77">
        <f>SUM(F239:F246)</f>
        <v>20998.77</v>
      </c>
      <c r="G247" s="256"/>
      <c r="H247" s="256"/>
      <c r="I247" s="258"/>
      <c r="J247" s="258"/>
      <c r="K247" s="259"/>
      <c r="L247" s="260"/>
      <c r="M247" s="260"/>
      <c r="N247" s="260"/>
      <c r="O247" s="259"/>
      <c r="P247" s="261"/>
      <c r="Q247" s="73"/>
      <c r="R247" s="224">
        <f>SUM(P225:P246)</f>
        <v>195332.19999999995</v>
      </c>
      <c r="S247" s="73"/>
    </row>
    <row r="248" spans="1:25" s="22" customFormat="1" ht="15.75">
      <c r="A248" s="74" t="s">
        <v>721</v>
      </c>
      <c r="B248" s="32" t="s">
        <v>0</v>
      </c>
      <c r="C248" s="75"/>
      <c r="D248" s="79"/>
      <c r="E248" s="85"/>
      <c r="F248" s="86"/>
      <c r="G248" s="256"/>
      <c r="H248" s="256"/>
      <c r="I248" s="258"/>
      <c r="J248" s="258"/>
      <c r="K248" s="259"/>
      <c r="L248" s="260"/>
      <c r="M248" s="260"/>
      <c r="N248" s="260"/>
      <c r="O248" s="259"/>
      <c r="P248" s="261"/>
      <c r="Q248" s="73"/>
      <c r="R248" s="224"/>
      <c r="S248" s="73"/>
      <c r="T248" s="35"/>
      <c r="U248" s="35"/>
      <c r="V248" s="35"/>
      <c r="W248" s="35"/>
      <c r="X248" s="35"/>
      <c r="Y248" s="35"/>
    </row>
    <row r="249" spans="1:25" s="22" customFormat="1" ht="15.75">
      <c r="A249" s="36" t="s">
        <v>722</v>
      </c>
      <c r="B249" s="25" t="s">
        <v>109</v>
      </c>
      <c r="C249" s="36" t="s">
        <v>25</v>
      </c>
      <c r="D249" s="43">
        <v>2028.45</v>
      </c>
      <c r="E249" s="19">
        <v>11.45</v>
      </c>
      <c r="F249" s="20">
        <f t="shared" ref="F249:F254" si="121">ROUND(E249*D249,2)</f>
        <v>23225.75</v>
      </c>
      <c r="G249" s="256"/>
      <c r="H249" s="256"/>
      <c r="I249" s="258"/>
      <c r="J249" s="258"/>
      <c r="K249" s="259">
        <v>15.79</v>
      </c>
      <c r="L249" s="260">
        <f t="shared" si="116"/>
        <v>0</v>
      </c>
      <c r="M249" s="260">
        <f t="shared" si="117"/>
        <v>0</v>
      </c>
      <c r="N249" s="260">
        <f t="shared" si="118"/>
        <v>0</v>
      </c>
      <c r="O249" s="259">
        <f t="shared" ref="O249:O254" si="122">D249+H249-I249+J249-G249</f>
        <v>2028.45</v>
      </c>
      <c r="P249" s="261">
        <f t="shared" si="120"/>
        <v>32029.23</v>
      </c>
      <c r="Q249" s="73"/>
      <c r="R249" s="224"/>
      <c r="S249" s="73"/>
    </row>
    <row r="250" spans="1:25" s="22" customFormat="1" ht="15.75">
      <c r="A250" s="36" t="s">
        <v>723</v>
      </c>
      <c r="B250" s="25" t="s">
        <v>217</v>
      </c>
      <c r="C250" s="36" t="s">
        <v>25</v>
      </c>
      <c r="D250" s="43">
        <v>2715.32</v>
      </c>
      <c r="E250" s="19">
        <v>8.23</v>
      </c>
      <c r="F250" s="20">
        <f t="shared" si="121"/>
        <v>22347.08</v>
      </c>
      <c r="G250" s="256"/>
      <c r="H250" s="256"/>
      <c r="I250" s="258"/>
      <c r="J250" s="258"/>
      <c r="K250" s="259">
        <v>11.66</v>
      </c>
      <c r="L250" s="260">
        <f t="shared" si="116"/>
        <v>0</v>
      </c>
      <c r="M250" s="260">
        <f t="shared" si="117"/>
        <v>0</v>
      </c>
      <c r="N250" s="260">
        <f t="shared" si="118"/>
        <v>0</v>
      </c>
      <c r="O250" s="259">
        <f t="shared" si="122"/>
        <v>2715.32</v>
      </c>
      <c r="P250" s="261">
        <f t="shared" si="120"/>
        <v>31660.63</v>
      </c>
      <c r="Q250" s="73"/>
      <c r="R250" s="224"/>
      <c r="S250" s="73"/>
    </row>
    <row r="251" spans="1:25" s="22" customFormat="1" ht="15.75">
      <c r="A251" s="36" t="s">
        <v>724</v>
      </c>
      <c r="B251" s="52" t="s">
        <v>218</v>
      </c>
      <c r="C251" s="36" t="s">
        <v>25</v>
      </c>
      <c r="D251" s="43">
        <v>498.03</v>
      </c>
      <c r="E251" s="19">
        <v>7.56</v>
      </c>
      <c r="F251" s="20">
        <f t="shared" si="121"/>
        <v>3765.11</v>
      </c>
      <c r="G251" s="256"/>
      <c r="H251" s="256"/>
      <c r="I251" s="258"/>
      <c r="J251" s="258"/>
      <c r="K251" s="259">
        <v>10.3</v>
      </c>
      <c r="L251" s="260">
        <f t="shared" si="116"/>
        <v>0</v>
      </c>
      <c r="M251" s="260">
        <f t="shared" si="117"/>
        <v>0</v>
      </c>
      <c r="N251" s="260">
        <f t="shared" si="118"/>
        <v>0</v>
      </c>
      <c r="O251" s="259">
        <f t="shared" si="122"/>
        <v>498.03</v>
      </c>
      <c r="P251" s="261">
        <f t="shared" si="120"/>
        <v>5129.71</v>
      </c>
      <c r="Q251" s="73"/>
      <c r="R251" s="224"/>
      <c r="S251" s="73"/>
    </row>
    <row r="252" spans="1:25" s="22" customFormat="1" ht="15.75">
      <c r="A252" s="36" t="s">
        <v>725</v>
      </c>
      <c r="B252" s="52" t="s">
        <v>219</v>
      </c>
      <c r="C252" s="36" t="s">
        <v>25</v>
      </c>
      <c r="D252" s="43">
        <v>107.1</v>
      </c>
      <c r="E252" s="19">
        <v>16.239999999999998</v>
      </c>
      <c r="F252" s="20">
        <f t="shared" si="121"/>
        <v>1739.3</v>
      </c>
      <c r="G252" s="256"/>
      <c r="H252" s="256"/>
      <c r="I252" s="258"/>
      <c r="J252" s="258"/>
      <c r="K252" s="259">
        <v>20.74</v>
      </c>
      <c r="L252" s="260">
        <f t="shared" si="116"/>
        <v>0</v>
      </c>
      <c r="M252" s="260">
        <f t="shared" si="117"/>
        <v>0</v>
      </c>
      <c r="N252" s="260">
        <f t="shared" si="118"/>
        <v>0</v>
      </c>
      <c r="O252" s="259">
        <f t="shared" si="122"/>
        <v>107.1</v>
      </c>
      <c r="P252" s="261">
        <f t="shared" si="120"/>
        <v>2221.25</v>
      </c>
      <c r="Q252" s="73"/>
      <c r="R252" s="224"/>
      <c r="S252" s="73"/>
    </row>
    <row r="253" spans="1:25" s="22" customFormat="1" ht="15.75">
      <c r="A253" s="36" t="s">
        <v>726</v>
      </c>
      <c r="B253" s="52" t="s">
        <v>220</v>
      </c>
      <c r="C253" s="36" t="s">
        <v>25</v>
      </c>
      <c r="D253" s="43">
        <v>19.13</v>
      </c>
      <c r="E253" s="19">
        <v>16.34</v>
      </c>
      <c r="F253" s="20">
        <f t="shared" si="121"/>
        <v>312.58</v>
      </c>
      <c r="G253" s="256"/>
      <c r="H253" s="256"/>
      <c r="I253" s="258"/>
      <c r="J253" s="258"/>
      <c r="K253" s="259">
        <v>21.12</v>
      </c>
      <c r="L253" s="260">
        <f t="shared" si="116"/>
        <v>0</v>
      </c>
      <c r="M253" s="260">
        <f t="shared" si="117"/>
        <v>0</v>
      </c>
      <c r="N253" s="260">
        <f t="shared" si="118"/>
        <v>0</v>
      </c>
      <c r="O253" s="259">
        <f t="shared" si="122"/>
        <v>19.13</v>
      </c>
      <c r="P253" s="261">
        <f t="shared" si="120"/>
        <v>404.03</v>
      </c>
      <c r="Q253" s="73"/>
      <c r="R253" s="224"/>
      <c r="S253" s="73"/>
    </row>
    <row r="254" spans="1:25" s="22" customFormat="1" ht="15.75">
      <c r="A254" s="36" t="s">
        <v>727</v>
      </c>
      <c r="B254" s="52" t="s">
        <v>221</v>
      </c>
      <c r="C254" s="36"/>
      <c r="D254" s="43">
        <v>172.17</v>
      </c>
      <c r="E254" s="19">
        <v>36.9</v>
      </c>
      <c r="F254" s="20">
        <f t="shared" si="121"/>
        <v>6353.07</v>
      </c>
      <c r="G254" s="256"/>
      <c r="H254" s="256"/>
      <c r="I254" s="258"/>
      <c r="J254" s="258"/>
      <c r="K254" s="259">
        <v>40.81</v>
      </c>
      <c r="L254" s="260">
        <f t="shared" si="116"/>
        <v>0</v>
      </c>
      <c r="M254" s="260">
        <f t="shared" si="117"/>
        <v>0</v>
      </c>
      <c r="N254" s="260">
        <f t="shared" si="118"/>
        <v>0</v>
      </c>
      <c r="O254" s="259">
        <f t="shared" si="122"/>
        <v>172.17</v>
      </c>
      <c r="P254" s="261">
        <f t="shared" si="120"/>
        <v>7026.26</v>
      </c>
      <c r="Q254" s="73"/>
      <c r="R254" s="224"/>
      <c r="S254" s="73"/>
    </row>
    <row r="255" spans="1:25" s="73" customFormat="1" ht="15.75">
      <c r="A255" s="53"/>
      <c r="B255" s="107" t="s">
        <v>1128</v>
      </c>
      <c r="C255" s="54"/>
      <c r="D255" s="56"/>
      <c r="E255" s="48"/>
      <c r="F255" s="66">
        <f>SUM(F249:F254)</f>
        <v>57742.890000000007</v>
      </c>
      <c r="G255" s="256"/>
      <c r="H255" s="256"/>
      <c r="I255" s="258"/>
      <c r="J255" s="258"/>
      <c r="K255" s="259"/>
      <c r="L255" s="260"/>
      <c r="M255" s="260"/>
      <c r="N255" s="260"/>
      <c r="O255" s="259"/>
      <c r="P255" s="261"/>
      <c r="R255" s="224">
        <f>SUM(P249:P254)</f>
        <v>78471.11</v>
      </c>
    </row>
    <row r="256" spans="1:25" s="22" customFormat="1" ht="15.75">
      <c r="A256" s="31" t="s">
        <v>728</v>
      </c>
      <c r="B256" s="119" t="s">
        <v>65</v>
      </c>
      <c r="C256" s="131"/>
      <c r="D256" s="132"/>
      <c r="E256" s="121"/>
      <c r="F256" s="133"/>
      <c r="G256" s="256"/>
      <c r="H256" s="256"/>
      <c r="I256" s="258"/>
      <c r="J256" s="258"/>
      <c r="K256" s="259"/>
      <c r="L256" s="260"/>
      <c r="M256" s="260"/>
      <c r="N256" s="260"/>
      <c r="O256" s="259"/>
      <c r="P256" s="261"/>
      <c r="Q256" s="73"/>
      <c r="R256" s="224"/>
      <c r="S256" s="73"/>
    </row>
    <row r="257" spans="1:19" s="22" customFormat="1" ht="15.75">
      <c r="A257" s="53"/>
      <c r="B257" s="54" t="s">
        <v>2</v>
      </c>
      <c r="C257" s="55"/>
      <c r="D257" s="56"/>
      <c r="E257" s="19"/>
      <c r="F257" s="39"/>
      <c r="G257" s="256"/>
      <c r="H257" s="256"/>
      <c r="I257" s="258"/>
      <c r="J257" s="258"/>
      <c r="K257" s="259"/>
      <c r="L257" s="260"/>
      <c r="M257" s="260"/>
      <c r="N257" s="260"/>
      <c r="O257" s="259"/>
      <c r="P257" s="261"/>
      <c r="Q257" s="73"/>
      <c r="R257" s="224"/>
      <c r="S257" s="73"/>
    </row>
    <row r="258" spans="1:19" s="22" customFormat="1" ht="15.75">
      <c r="A258" s="48" t="s">
        <v>729</v>
      </c>
      <c r="B258" s="57" t="s">
        <v>222</v>
      </c>
      <c r="C258" s="48" t="s">
        <v>27</v>
      </c>
      <c r="D258" s="58">
        <v>36.78</v>
      </c>
      <c r="E258" s="19">
        <v>5.44</v>
      </c>
      <c r="F258" s="20">
        <f t="shared" ref="F258:F282" si="123">ROUND(E258*D258,2)</f>
        <v>200.08</v>
      </c>
      <c r="G258" s="256"/>
      <c r="H258" s="256"/>
      <c r="I258" s="258"/>
      <c r="J258" s="258"/>
      <c r="K258" s="259">
        <v>6.72</v>
      </c>
      <c r="L258" s="260">
        <f t="shared" si="116"/>
        <v>0</v>
      </c>
      <c r="M258" s="260">
        <f t="shared" si="117"/>
        <v>0</v>
      </c>
      <c r="N258" s="260">
        <f t="shared" si="118"/>
        <v>0</v>
      </c>
      <c r="O258" s="259">
        <f t="shared" ref="O258:O321" si="124">D258+H258-I258+J258-G258</f>
        <v>36.78</v>
      </c>
      <c r="P258" s="261">
        <f t="shared" si="120"/>
        <v>247.16</v>
      </c>
      <c r="Q258" s="73"/>
      <c r="R258" s="224"/>
      <c r="S258" s="73"/>
    </row>
    <row r="259" spans="1:19" s="22" customFormat="1" ht="15.75">
      <c r="A259" s="48" t="s">
        <v>730</v>
      </c>
      <c r="B259" s="57" t="s">
        <v>223</v>
      </c>
      <c r="C259" s="48" t="s">
        <v>27</v>
      </c>
      <c r="D259" s="58">
        <v>275.11</v>
      </c>
      <c r="E259" s="19">
        <v>3.73</v>
      </c>
      <c r="F259" s="20">
        <f t="shared" si="123"/>
        <v>1026.1600000000001</v>
      </c>
      <c r="G259" s="256"/>
      <c r="H259" s="256"/>
      <c r="I259" s="258"/>
      <c r="J259" s="258"/>
      <c r="K259" s="259">
        <v>4.21</v>
      </c>
      <c r="L259" s="260">
        <f t="shared" si="116"/>
        <v>0</v>
      </c>
      <c r="M259" s="260">
        <f t="shared" si="117"/>
        <v>0</v>
      </c>
      <c r="N259" s="260">
        <f t="shared" si="118"/>
        <v>0</v>
      </c>
      <c r="O259" s="259">
        <f t="shared" si="124"/>
        <v>275.11</v>
      </c>
      <c r="P259" s="261">
        <f t="shared" si="120"/>
        <v>1158.21</v>
      </c>
      <c r="Q259" s="73"/>
      <c r="R259" s="224"/>
      <c r="S259" s="73"/>
    </row>
    <row r="260" spans="1:19" s="22" customFormat="1" ht="15.75">
      <c r="A260" s="48" t="s">
        <v>731</v>
      </c>
      <c r="B260" s="57" t="s">
        <v>224</v>
      </c>
      <c r="C260" s="48" t="s">
        <v>27</v>
      </c>
      <c r="D260" s="58">
        <v>16.43</v>
      </c>
      <c r="E260" s="19">
        <v>6.42</v>
      </c>
      <c r="F260" s="20">
        <f t="shared" si="123"/>
        <v>105.48</v>
      </c>
      <c r="G260" s="256"/>
      <c r="H260" s="256"/>
      <c r="I260" s="258"/>
      <c r="J260" s="258"/>
      <c r="K260" s="259">
        <v>8.44</v>
      </c>
      <c r="L260" s="260">
        <f t="shared" si="116"/>
        <v>0</v>
      </c>
      <c r="M260" s="260">
        <f t="shared" si="117"/>
        <v>0</v>
      </c>
      <c r="N260" s="260">
        <f t="shared" si="118"/>
        <v>0</v>
      </c>
      <c r="O260" s="259">
        <f t="shared" si="124"/>
        <v>16.43</v>
      </c>
      <c r="P260" s="261">
        <f t="shared" si="120"/>
        <v>138.66999999999999</v>
      </c>
      <c r="Q260" s="73"/>
      <c r="R260" s="224"/>
      <c r="S260" s="73"/>
    </row>
    <row r="261" spans="1:19" s="22" customFormat="1" ht="15.75">
      <c r="A261" s="48" t="s">
        <v>732</v>
      </c>
      <c r="B261" s="57" t="s">
        <v>225</v>
      </c>
      <c r="C261" s="48" t="s">
        <v>27</v>
      </c>
      <c r="D261" s="58">
        <v>115.77</v>
      </c>
      <c r="E261" s="19">
        <v>11.46</v>
      </c>
      <c r="F261" s="20">
        <f t="shared" si="123"/>
        <v>1326.72</v>
      </c>
      <c r="G261" s="256"/>
      <c r="H261" s="256"/>
      <c r="I261" s="258"/>
      <c r="J261" s="258"/>
      <c r="K261" s="259">
        <v>14.99</v>
      </c>
      <c r="L261" s="260">
        <f t="shared" si="116"/>
        <v>0</v>
      </c>
      <c r="M261" s="260">
        <f t="shared" si="117"/>
        <v>0</v>
      </c>
      <c r="N261" s="260">
        <f t="shared" si="118"/>
        <v>0</v>
      </c>
      <c r="O261" s="259">
        <f t="shared" si="124"/>
        <v>115.77</v>
      </c>
      <c r="P261" s="261">
        <f t="shared" si="120"/>
        <v>1735.39</v>
      </c>
      <c r="Q261" s="73"/>
      <c r="R261" s="224"/>
      <c r="S261" s="73"/>
    </row>
    <row r="262" spans="1:19" s="22" customFormat="1" ht="15.75">
      <c r="A262" s="48" t="s">
        <v>733</v>
      </c>
      <c r="B262" s="57" t="s">
        <v>226</v>
      </c>
      <c r="C262" s="48" t="s">
        <v>27</v>
      </c>
      <c r="D262" s="58">
        <v>42.95</v>
      </c>
      <c r="E262" s="19">
        <v>17.43</v>
      </c>
      <c r="F262" s="20">
        <f t="shared" si="123"/>
        <v>748.62</v>
      </c>
      <c r="G262" s="256"/>
      <c r="H262" s="256"/>
      <c r="I262" s="258"/>
      <c r="J262" s="258"/>
      <c r="K262" s="259">
        <v>22.88</v>
      </c>
      <c r="L262" s="260">
        <f t="shared" si="116"/>
        <v>0</v>
      </c>
      <c r="M262" s="260">
        <f t="shared" si="117"/>
        <v>0</v>
      </c>
      <c r="N262" s="260">
        <f t="shared" si="118"/>
        <v>0</v>
      </c>
      <c r="O262" s="259">
        <f t="shared" si="124"/>
        <v>42.95</v>
      </c>
      <c r="P262" s="261">
        <f t="shared" si="120"/>
        <v>982.7</v>
      </c>
      <c r="Q262" s="73"/>
      <c r="R262" s="224"/>
      <c r="S262" s="73"/>
    </row>
    <row r="263" spans="1:19" s="22" customFormat="1" ht="15.75">
      <c r="A263" s="48" t="s">
        <v>734</v>
      </c>
      <c r="B263" s="57" t="s">
        <v>227</v>
      </c>
      <c r="C263" s="48" t="s">
        <v>27</v>
      </c>
      <c r="D263" s="58">
        <v>50.33</v>
      </c>
      <c r="E263" s="19">
        <v>24.26</v>
      </c>
      <c r="F263" s="20">
        <f t="shared" si="123"/>
        <v>1221.01</v>
      </c>
      <c r="G263" s="256"/>
      <c r="H263" s="256"/>
      <c r="I263" s="258"/>
      <c r="J263" s="258"/>
      <c r="K263" s="259">
        <v>31.89</v>
      </c>
      <c r="L263" s="260">
        <f t="shared" si="116"/>
        <v>0</v>
      </c>
      <c r="M263" s="260">
        <f t="shared" si="117"/>
        <v>0</v>
      </c>
      <c r="N263" s="260">
        <f t="shared" si="118"/>
        <v>0</v>
      </c>
      <c r="O263" s="259">
        <f t="shared" si="124"/>
        <v>50.33</v>
      </c>
      <c r="P263" s="261">
        <f t="shared" si="120"/>
        <v>1605.02</v>
      </c>
      <c r="Q263" s="73"/>
      <c r="R263" s="224"/>
      <c r="S263" s="73"/>
    </row>
    <row r="264" spans="1:19" s="22" customFormat="1" ht="15.75">
      <c r="A264" s="48" t="s">
        <v>735</v>
      </c>
      <c r="B264" s="57" t="s">
        <v>228</v>
      </c>
      <c r="C264" s="48" t="s">
        <v>27</v>
      </c>
      <c r="D264" s="58">
        <v>94.74</v>
      </c>
      <c r="E264" s="19">
        <v>30.35</v>
      </c>
      <c r="F264" s="20">
        <f t="shared" si="123"/>
        <v>2875.36</v>
      </c>
      <c r="G264" s="256"/>
      <c r="H264" s="256"/>
      <c r="I264" s="258"/>
      <c r="J264" s="258"/>
      <c r="K264" s="259">
        <v>39.97</v>
      </c>
      <c r="L264" s="260">
        <f t="shared" si="116"/>
        <v>0</v>
      </c>
      <c r="M264" s="260">
        <f t="shared" si="117"/>
        <v>0</v>
      </c>
      <c r="N264" s="260">
        <f t="shared" si="118"/>
        <v>0</v>
      </c>
      <c r="O264" s="259">
        <f t="shared" si="124"/>
        <v>94.74</v>
      </c>
      <c r="P264" s="261">
        <f t="shared" si="120"/>
        <v>3786.76</v>
      </c>
      <c r="Q264" s="73"/>
      <c r="R264" s="224"/>
      <c r="S264" s="73"/>
    </row>
    <row r="265" spans="1:19" s="22" customFormat="1" ht="15.75">
      <c r="A265" s="48" t="s">
        <v>736</v>
      </c>
      <c r="B265" s="57" t="s">
        <v>229</v>
      </c>
      <c r="C265" s="48" t="s">
        <v>27</v>
      </c>
      <c r="D265" s="58">
        <v>46.4</v>
      </c>
      <c r="E265" s="19">
        <v>34.229999999999997</v>
      </c>
      <c r="F265" s="20">
        <f t="shared" si="123"/>
        <v>1588.27</v>
      </c>
      <c r="G265" s="256"/>
      <c r="H265" s="256"/>
      <c r="I265" s="258"/>
      <c r="J265" s="258"/>
      <c r="K265" s="259">
        <v>46.59</v>
      </c>
      <c r="L265" s="260">
        <f t="shared" si="116"/>
        <v>0</v>
      </c>
      <c r="M265" s="260">
        <f t="shared" si="117"/>
        <v>0</v>
      </c>
      <c r="N265" s="260">
        <f t="shared" si="118"/>
        <v>0</v>
      </c>
      <c r="O265" s="259">
        <f t="shared" si="124"/>
        <v>46.4</v>
      </c>
      <c r="P265" s="261">
        <f t="shared" si="120"/>
        <v>2161.7800000000002</v>
      </c>
      <c r="Q265" s="73"/>
      <c r="R265" s="224"/>
      <c r="S265" s="73"/>
    </row>
    <row r="266" spans="1:19" s="22" customFormat="1" ht="15.75">
      <c r="A266" s="48" t="s">
        <v>737</v>
      </c>
      <c r="B266" s="57" t="s">
        <v>230</v>
      </c>
      <c r="C266" s="48" t="s">
        <v>27</v>
      </c>
      <c r="D266" s="58">
        <v>4</v>
      </c>
      <c r="E266" s="19">
        <v>272.39</v>
      </c>
      <c r="F266" s="20">
        <f t="shared" si="123"/>
        <v>1089.56</v>
      </c>
      <c r="G266" s="256"/>
      <c r="H266" s="256"/>
      <c r="I266" s="258"/>
      <c r="J266" s="258"/>
      <c r="K266" s="259">
        <v>322.12</v>
      </c>
      <c r="L266" s="260">
        <f t="shared" si="116"/>
        <v>0</v>
      </c>
      <c r="M266" s="260">
        <f t="shared" si="117"/>
        <v>0</v>
      </c>
      <c r="N266" s="260">
        <f t="shared" si="118"/>
        <v>0</v>
      </c>
      <c r="O266" s="259">
        <f t="shared" si="124"/>
        <v>4</v>
      </c>
      <c r="P266" s="261">
        <f t="shared" si="120"/>
        <v>1288.48</v>
      </c>
      <c r="Q266" s="73"/>
      <c r="R266" s="224"/>
      <c r="S266" s="73"/>
    </row>
    <row r="267" spans="1:19" s="22" customFormat="1" ht="15.75">
      <c r="A267" s="48" t="s">
        <v>738</v>
      </c>
      <c r="B267" s="57" t="s">
        <v>231</v>
      </c>
      <c r="C267" s="48" t="s">
        <v>27</v>
      </c>
      <c r="D267" s="58">
        <v>4</v>
      </c>
      <c r="E267" s="19">
        <v>196.27</v>
      </c>
      <c r="F267" s="20">
        <f t="shared" si="123"/>
        <v>785.08</v>
      </c>
      <c r="G267" s="256"/>
      <c r="H267" s="256"/>
      <c r="I267" s="258"/>
      <c r="J267" s="258"/>
      <c r="K267" s="259">
        <v>230.59</v>
      </c>
      <c r="L267" s="260">
        <f t="shared" si="116"/>
        <v>0</v>
      </c>
      <c r="M267" s="260">
        <f t="shared" si="117"/>
        <v>0</v>
      </c>
      <c r="N267" s="260">
        <f t="shared" si="118"/>
        <v>0</v>
      </c>
      <c r="O267" s="259">
        <f t="shared" si="124"/>
        <v>4</v>
      </c>
      <c r="P267" s="261">
        <f t="shared" si="120"/>
        <v>922.36</v>
      </c>
      <c r="Q267" s="73"/>
      <c r="R267" s="224"/>
      <c r="S267" s="73"/>
    </row>
    <row r="268" spans="1:19" s="22" customFormat="1" ht="15.75">
      <c r="A268" s="48" t="s">
        <v>739</v>
      </c>
      <c r="B268" s="57" t="s">
        <v>232</v>
      </c>
      <c r="C268" s="48" t="s">
        <v>27</v>
      </c>
      <c r="D268" s="58">
        <v>1</v>
      </c>
      <c r="E268" s="19">
        <v>13.63</v>
      </c>
      <c r="F268" s="20">
        <f t="shared" si="123"/>
        <v>13.63</v>
      </c>
      <c r="G268" s="256"/>
      <c r="H268" s="256"/>
      <c r="I268" s="258"/>
      <c r="J268" s="258"/>
      <c r="K268" s="259">
        <v>22.76</v>
      </c>
      <c r="L268" s="260">
        <f t="shared" si="116"/>
        <v>0</v>
      </c>
      <c r="M268" s="260">
        <f t="shared" si="117"/>
        <v>0</v>
      </c>
      <c r="N268" s="260">
        <f t="shared" si="118"/>
        <v>0</v>
      </c>
      <c r="O268" s="259">
        <f t="shared" si="124"/>
        <v>1</v>
      </c>
      <c r="P268" s="261">
        <f t="shared" si="120"/>
        <v>22.76</v>
      </c>
      <c r="Q268" s="73"/>
      <c r="R268" s="224"/>
      <c r="S268" s="73"/>
    </row>
    <row r="269" spans="1:19" s="22" customFormat="1" ht="15.75">
      <c r="A269" s="48" t="s">
        <v>740</v>
      </c>
      <c r="B269" s="57" t="s">
        <v>233</v>
      </c>
      <c r="C269" s="48" t="s">
        <v>27</v>
      </c>
      <c r="D269" s="58">
        <v>4</v>
      </c>
      <c r="E269" s="19">
        <v>31.34</v>
      </c>
      <c r="F269" s="20">
        <f t="shared" si="123"/>
        <v>125.36</v>
      </c>
      <c r="G269" s="256"/>
      <c r="H269" s="256"/>
      <c r="I269" s="258"/>
      <c r="J269" s="258"/>
      <c r="K269" s="259">
        <v>35.85</v>
      </c>
      <c r="L269" s="260">
        <f t="shared" si="116"/>
        <v>0</v>
      </c>
      <c r="M269" s="260">
        <f t="shared" si="117"/>
        <v>0</v>
      </c>
      <c r="N269" s="260">
        <f t="shared" si="118"/>
        <v>0</v>
      </c>
      <c r="O269" s="259">
        <f t="shared" si="124"/>
        <v>4</v>
      </c>
      <c r="P269" s="261">
        <f t="shared" si="120"/>
        <v>143.4</v>
      </c>
      <c r="Q269" s="73"/>
      <c r="R269" s="224"/>
      <c r="S269" s="73"/>
    </row>
    <row r="270" spans="1:19" s="22" customFormat="1" ht="15.75">
      <c r="A270" s="48" t="s">
        <v>741</v>
      </c>
      <c r="B270" s="57" t="s">
        <v>234</v>
      </c>
      <c r="C270" s="48" t="s">
        <v>27</v>
      </c>
      <c r="D270" s="58">
        <v>3</v>
      </c>
      <c r="E270" s="19">
        <v>3.03</v>
      </c>
      <c r="F270" s="20">
        <f t="shared" si="123"/>
        <v>9.09</v>
      </c>
      <c r="G270" s="256"/>
      <c r="H270" s="256"/>
      <c r="I270" s="258"/>
      <c r="J270" s="258"/>
      <c r="K270" s="259">
        <v>3.26</v>
      </c>
      <c r="L270" s="260">
        <f t="shared" si="116"/>
        <v>0</v>
      </c>
      <c r="M270" s="260">
        <f t="shared" si="117"/>
        <v>0</v>
      </c>
      <c r="N270" s="260">
        <f t="shared" si="118"/>
        <v>0</v>
      </c>
      <c r="O270" s="259">
        <f t="shared" si="124"/>
        <v>3</v>
      </c>
      <c r="P270" s="261">
        <f t="shared" si="120"/>
        <v>9.7799999999999994</v>
      </c>
      <c r="Q270" s="73"/>
      <c r="R270" s="224"/>
      <c r="S270" s="73"/>
    </row>
    <row r="271" spans="1:19" s="22" customFormat="1" ht="15.75">
      <c r="A271" s="48" t="s">
        <v>742</v>
      </c>
      <c r="B271" s="57" t="s">
        <v>235</v>
      </c>
      <c r="C271" s="48" t="s">
        <v>27</v>
      </c>
      <c r="D271" s="58">
        <v>81</v>
      </c>
      <c r="E271" s="19">
        <v>3.03</v>
      </c>
      <c r="F271" s="20">
        <f t="shared" ref="F271:F274" si="125">ROUND(E271*D271,2)</f>
        <v>245.43</v>
      </c>
      <c r="G271" s="256"/>
      <c r="H271" s="256"/>
      <c r="I271" s="258"/>
      <c r="J271" s="258"/>
      <c r="K271" s="259">
        <v>3.26</v>
      </c>
      <c r="L271" s="260">
        <f t="shared" si="116"/>
        <v>0</v>
      </c>
      <c r="M271" s="260">
        <f t="shared" si="117"/>
        <v>0</v>
      </c>
      <c r="N271" s="260">
        <f t="shared" si="118"/>
        <v>0</v>
      </c>
      <c r="O271" s="259">
        <f t="shared" si="124"/>
        <v>81</v>
      </c>
      <c r="P271" s="261">
        <f t="shared" si="120"/>
        <v>264.06</v>
      </c>
      <c r="Q271" s="73"/>
      <c r="R271" s="224"/>
      <c r="S271" s="73"/>
    </row>
    <row r="272" spans="1:19" s="22" customFormat="1" ht="15.75">
      <c r="A272" s="48" t="s">
        <v>743</v>
      </c>
      <c r="B272" s="57" t="s">
        <v>238</v>
      </c>
      <c r="C272" s="48" t="s">
        <v>27</v>
      </c>
      <c r="D272" s="58">
        <v>2</v>
      </c>
      <c r="E272" s="19">
        <v>4.32</v>
      </c>
      <c r="F272" s="20">
        <f t="shared" si="125"/>
        <v>8.64</v>
      </c>
      <c r="G272" s="256"/>
      <c r="H272" s="256"/>
      <c r="I272" s="258"/>
      <c r="J272" s="258"/>
      <c r="K272" s="259">
        <v>4.7300000000000004</v>
      </c>
      <c r="L272" s="260">
        <f t="shared" si="116"/>
        <v>0</v>
      </c>
      <c r="M272" s="260">
        <f t="shared" si="117"/>
        <v>0</v>
      </c>
      <c r="N272" s="260">
        <f t="shared" si="118"/>
        <v>0</v>
      </c>
      <c r="O272" s="259">
        <f t="shared" si="124"/>
        <v>2</v>
      </c>
      <c r="P272" s="261">
        <f t="shared" si="120"/>
        <v>9.4600000000000009</v>
      </c>
      <c r="Q272" s="73"/>
      <c r="R272" s="224"/>
      <c r="S272" s="73"/>
    </row>
    <row r="273" spans="1:19" s="22" customFormat="1" ht="15.75">
      <c r="A273" s="48" t="s">
        <v>744</v>
      </c>
      <c r="B273" s="57" t="s">
        <v>236</v>
      </c>
      <c r="C273" s="48" t="s">
        <v>27</v>
      </c>
      <c r="D273" s="58">
        <v>36</v>
      </c>
      <c r="E273" s="19">
        <v>8.15</v>
      </c>
      <c r="F273" s="20">
        <f t="shared" si="125"/>
        <v>293.39999999999998</v>
      </c>
      <c r="G273" s="256"/>
      <c r="H273" s="256"/>
      <c r="I273" s="258"/>
      <c r="J273" s="258"/>
      <c r="K273" s="259">
        <v>8.82</v>
      </c>
      <c r="L273" s="260">
        <f t="shared" si="116"/>
        <v>0</v>
      </c>
      <c r="M273" s="260">
        <f t="shared" si="117"/>
        <v>0</v>
      </c>
      <c r="N273" s="260">
        <f t="shared" si="118"/>
        <v>0</v>
      </c>
      <c r="O273" s="259">
        <f t="shared" si="124"/>
        <v>36</v>
      </c>
      <c r="P273" s="261">
        <f t="shared" si="120"/>
        <v>317.52</v>
      </c>
      <c r="Q273" s="73"/>
      <c r="R273" s="224"/>
      <c r="S273" s="73"/>
    </row>
    <row r="274" spans="1:19" s="22" customFormat="1" ht="15.75">
      <c r="A274" s="48" t="s">
        <v>745</v>
      </c>
      <c r="B274" s="57" t="s">
        <v>237</v>
      </c>
      <c r="C274" s="48" t="s">
        <v>27</v>
      </c>
      <c r="D274" s="58">
        <v>16</v>
      </c>
      <c r="E274" s="19">
        <v>14.01</v>
      </c>
      <c r="F274" s="20">
        <f t="shared" si="125"/>
        <v>224.16</v>
      </c>
      <c r="G274" s="256"/>
      <c r="H274" s="256"/>
      <c r="I274" s="258"/>
      <c r="J274" s="258"/>
      <c r="K274" s="259">
        <v>16.07</v>
      </c>
      <c r="L274" s="260">
        <f t="shared" si="116"/>
        <v>0</v>
      </c>
      <c r="M274" s="260">
        <f t="shared" si="117"/>
        <v>0</v>
      </c>
      <c r="N274" s="260">
        <f t="shared" si="118"/>
        <v>0</v>
      </c>
      <c r="O274" s="259">
        <f t="shared" si="124"/>
        <v>16</v>
      </c>
      <c r="P274" s="261">
        <f t="shared" si="120"/>
        <v>257.12</v>
      </c>
      <c r="Q274" s="73"/>
      <c r="R274" s="73"/>
      <c r="S274" s="73"/>
    </row>
    <row r="275" spans="1:19" s="22" customFormat="1" ht="15.75">
      <c r="A275" s="48" t="s">
        <v>746</v>
      </c>
      <c r="B275" s="57" t="s">
        <v>239</v>
      </c>
      <c r="C275" s="48" t="s">
        <v>23</v>
      </c>
      <c r="D275" s="58">
        <v>4</v>
      </c>
      <c r="E275" s="19">
        <v>23.35</v>
      </c>
      <c r="F275" s="20">
        <f t="shared" si="123"/>
        <v>93.4</v>
      </c>
      <c r="G275" s="256"/>
      <c r="H275" s="256"/>
      <c r="I275" s="258"/>
      <c r="J275" s="258"/>
      <c r="K275" s="259">
        <v>25.93</v>
      </c>
      <c r="L275" s="260">
        <f t="shared" si="116"/>
        <v>0</v>
      </c>
      <c r="M275" s="260">
        <f t="shared" si="117"/>
        <v>0</v>
      </c>
      <c r="N275" s="260">
        <f t="shared" si="118"/>
        <v>0</v>
      </c>
      <c r="O275" s="259">
        <f t="shared" si="124"/>
        <v>4</v>
      </c>
      <c r="P275" s="261">
        <f t="shared" si="120"/>
        <v>103.72</v>
      </c>
      <c r="Q275" s="73"/>
      <c r="R275" s="224"/>
      <c r="S275" s="73"/>
    </row>
    <row r="276" spans="1:19" s="22" customFormat="1" ht="15.75">
      <c r="A276" s="48" t="s">
        <v>747</v>
      </c>
      <c r="B276" s="57" t="s">
        <v>238</v>
      </c>
      <c r="C276" s="48" t="s">
        <v>23</v>
      </c>
      <c r="D276" s="58">
        <v>4</v>
      </c>
      <c r="E276" s="19">
        <v>31.34</v>
      </c>
      <c r="F276" s="20">
        <f t="shared" si="123"/>
        <v>125.36</v>
      </c>
      <c r="G276" s="256"/>
      <c r="H276" s="256"/>
      <c r="I276" s="258"/>
      <c r="J276" s="258"/>
      <c r="K276" s="259">
        <v>35.85</v>
      </c>
      <c r="L276" s="260">
        <f t="shared" si="116"/>
        <v>0</v>
      </c>
      <c r="M276" s="260">
        <f t="shared" si="117"/>
        <v>0</v>
      </c>
      <c r="N276" s="260">
        <f t="shared" si="118"/>
        <v>0</v>
      </c>
      <c r="O276" s="259">
        <f t="shared" si="124"/>
        <v>4</v>
      </c>
      <c r="P276" s="261">
        <f t="shared" si="120"/>
        <v>143.4</v>
      </c>
      <c r="Q276" s="73"/>
      <c r="R276" s="73"/>
      <c r="S276" s="73"/>
    </row>
    <row r="277" spans="1:19" s="22" customFormat="1" ht="15.75">
      <c r="A277" s="48" t="s">
        <v>748</v>
      </c>
      <c r="B277" s="55" t="s">
        <v>240</v>
      </c>
      <c r="C277" s="48" t="s">
        <v>23</v>
      </c>
      <c r="D277" s="58">
        <v>1</v>
      </c>
      <c r="E277" s="19">
        <v>4.6399999999999997</v>
      </c>
      <c r="F277" s="20">
        <f t="shared" si="123"/>
        <v>4.6399999999999997</v>
      </c>
      <c r="G277" s="256"/>
      <c r="H277" s="256"/>
      <c r="I277" s="258"/>
      <c r="J277" s="258"/>
      <c r="K277" s="259">
        <v>5.0999999999999996</v>
      </c>
      <c r="L277" s="260">
        <f t="shared" si="116"/>
        <v>0</v>
      </c>
      <c r="M277" s="260">
        <f t="shared" si="117"/>
        <v>0</v>
      </c>
      <c r="N277" s="260">
        <f t="shared" si="118"/>
        <v>0</v>
      </c>
      <c r="O277" s="259">
        <f t="shared" si="124"/>
        <v>1</v>
      </c>
      <c r="P277" s="261">
        <f t="shared" si="120"/>
        <v>5.0999999999999996</v>
      </c>
      <c r="Q277" s="73"/>
      <c r="R277" s="73"/>
      <c r="S277" s="73"/>
    </row>
    <row r="278" spans="1:19" s="22" customFormat="1" ht="15.75">
      <c r="A278" s="48" t="s">
        <v>749</v>
      </c>
      <c r="B278" s="55" t="s">
        <v>241</v>
      </c>
      <c r="C278" s="48"/>
      <c r="D278" s="58">
        <v>24</v>
      </c>
      <c r="E278" s="19">
        <v>12.14</v>
      </c>
      <c r="F278" s="20">
        <f t="shared" si="123"/>
        <v>291.36</v>
      </c>
      <c r="G278" s="256"/>
      <c r="H278" s="256"/>
      <c r="I278" s="258"/>
      <c r="J278" s="258"/>
      <c r="K278" s="259">
        <v>15.95</v>
      </c>
      <c r="L278" s="260">
        <f t="shared" si="116"/>
        <v>0</v>
      </c>
      <c r="M278" s="260">
        <f t="shared" si="117"/>
        <v>0</v>
      </c>
      <c r="N278" s="260">
        <f t="shared" si="118"/>
        <v>0</v>
      </c>
      <c r="O278" s="259">
        <f t="shared" si="124"/>
        <v>24</v>
      </c>
      <c r="P278" s="261">
        <f t="shared" si="120"/>
        <v>382.8</v>
      </c>
      <c r="Q278" s="73"/>
      <c r="R278" s="73"/>
      <c r="S278" s="73"/>
    </row>
    <row r="279" spans="1:19" s="22" customFormat="1" ht="15.75">
      <c r="A279" s="48" t="s">
        <v>749</v>
      </c>
      <c r="B279" s="55" t="s">
        <v>286</v>
      </c>
      <c r="C279" s="48" t="s">
        <v>23</v>
      </c>
      <c r="D279" s="58">
        <v>3</v>
      </c>
      <c r="E279" s="19">
        <v>27.11</v>
      </c>
      <c r="F279" s="20">
        <f t="shared" si="123"/>
        <v>81.33</v>
      </c>
      <c r="G279" s="256"/>
      <c r="H279" s="256"/>
      <c r="I279" s="258"/>
      <c r="J279" s="258"/>
      <c r="K279" s="259">
        <v>37.28</v>
      </c>
      <c r="L279" s="260">
        <f t="shared" si="116"/>
        <v>0</v>
      </c>
      <c r="M279" s="260">
        <f t="shared" si="117"/>
        <v>0</v>
      </c>
      <c r="N279" s="260">
        <f t="shared" si="118"/>
        <v>0</v>
      </c>
      <c r="O279" s="259">
        <f t="shared" si="124"/>
        <v>3</v>
      </c>
      <c r="P279" s="261">
        <f t="shared" si="120"/>
        <v>111.84</v>
      </c>
      <c r="Q279" s="73"/>
      <c r="R279" s="73"/>
      <c r="S279" s="73"/>
    </row>
    <row r="280" spans="1:19" s="22" customFormat="1" ht="15.75">
      <c r="A280" s="48" t="s">
        <v>750</v>
      </c>
      <c r="B280" s="55" t="s">
        <v>287</v>
      </c>
      <c r="C280" s="48"/>
      <c r="D280" s="58">
        <v>7</v>
      </c>
      <c r="E280" s="19">
        <v>34.42</v>
      </c>
      <c r="F280" s="20">
        <f t="shared" si="123"/>
        <v>240.94</v>
      </c>
      <c r="G280" s="256"/>
      <c r="H280" s="256"/>
      <c r="I280" s="258"/>
      <c r="J280" s="258"/>
      <c r="K280" s="259">
        <v>41.07</v>
      </c>
      <c r="L280" s="260">
        <f t="shared" si="116"/>
        <v>0</v>
      </c>
      <c r="M280" s="260">
        <f t="shared" si="117"/>
        <v>0</v>
      </c>
      <c r="N280" s="260">
        <f t="shared" si="118"/>
        <v>0</v>
      </c>
      <c r="O280" s="259">
        <f t="shared" si="124"/>
        <v>7</v>
      </c>
      <c r="P280" s="261">
        <f t="shared" si="120"/>
        <v>287.49</v>
      </c>
      <c r="Q280" s="73"/>
      <c r="R280" s="73"/>
      <c r="S280" s="73"/>
    </row>
    <row r="281" spans="1:19" s="22" customFormat="1" ht="15.75">
      <c r="A281" s="48" t="s">
        <v>751</v>
      </c>
      <c r="B281" s="55" t="s">
        <v>242</v>
      </c>
      <c r="C281" s="48" t="s">
        <v>23</v>
      </c>
      <c r="D281" s="58">
        <v>2</v>
      </c>
      <c r="E281" s="19">
        <v>79.739999999999995</v>
      </c>
      <c r="F281" s="20">
        <f t="shared" si="123"/>
        <v>159.47999999999999</v>
      </c>
      <c r="G281" s="256"/>
      <c r="H281" s="256"/>
      <c r="I281" s="258"/>
      <c r="J281" s="258"/>
      <c r="K281" s="259">
        <v>94.92</v>
      </c>
      <c r="L281" s="260">
        <f t="shared" si="116"/>
        <v>0</v>
      </c>
      <c r="M281" s="260">
        <f t="shared" si="117"/>
        <v>0</v>
      </c>
      <c r="N281" s="260">
        <f t="shared" si="118"/>
        <v>0</v>
      </c>
      <c r="O281" s="259">
        <f t="shared" si="124"/>
        <v>2</v>
      </c>
      <c r="P281" s="261">
        <f t="shared" si="120"/>
        <v>189.84</v>
      </c>
      <c r="Q281" s="73"/>
      <c r="R281" s="73"/>
      <c r="S281" s="73"/>
    </row>
    <row r="282" spans="1:19" s="22" customFormat="1" ht="15.75">
      <c r="A282" s="48" t="s">
        <v>752</v>
      </c>
      <c r="B282" s="55" t="s">
        <v>245</v>
      </c>
      <c r="C282" s="48" t="s">
        <v>23</v>
      </c>
      <c r="D282" s="69">
        <v>30</v>
      </c>
      <c r="E282" s="19">
        <v>9.1199999999999992</v>
      </c>
      <c r="F282" s="20">
        <f t="shared" si="123"/>
        <v>273.60000000000002</v>
      </c>
      <c r="G282" s="256"/>
      <c r="H282" s="256"/>
      <c r="I282" s="258"/>
      <c r="J282" s="258"/>
      <c r="K282" s="259">
        <v>9.61</v>
      </c>
      <c r="L282" s="260">
        <f t="shared" si="116"/>
        <v>0</v>
      </c>
      <c r="M282" s="260">
        <f t="shared" si="117"/>
        <v>0</v>
      </c>
      <c r="N282" s="260">
        <f t="shared" si="118"/>
        <v>0</v>
      </c>
      <c r="O282" s="259">
        <f t="shared" si="124"/>
        <v>30</v>
      </c>
      <c r="P282" s="261">
        <f t="shared" si="120"/>
        <v>288.3</v>
      </c>
      <c r="Q282" s="73"/>
      <c r="R282" s="73"/>
      <c r="S282" s="73"/>
    </row>
    <row r="283" spans="1:19" s="22" customFormat="1" ht="15.75">
      <c r="A283" s="46" t="s">
        <v>753</v>
      </c>
      <c r="B283" s="55" t="s">
        <v>243</v>
      </c>
      <c r="C283" s="48" t="s">
        <v>23</v>
      </c>
      <c r="D283" s="69">
        <v>2</v>
      </c>
      <c r="E283" s="19">
        <v>8.5299999999999994</v>
      </c>
      <c r="F283" s="20">
        <f>ROUND(E283*D283,2)</f>
        <v>17.059999999999999</v>
      </c>
      <c r="G283" s="256"/>
      <c r="H283" s="256"/>
      <c r="I283" s="258"/>
      <c r="J283" s="258"/>
      <c r="K283" s="259">
        <v>9.74</v>
      </c>
      <c r="L283" s="260">
        <f t="shared" si="116"/>
        <v>0</v>
      </c>
      <c r="M283" s="260">
        <f t="shared" si="117"/>
        <v>0</v>
      </c>
      <c r="N283" s="260">
        <f t="shared" si="118"/>
        <v>0</v>
      </c>
      <c r="O283" s="259">
        <f t="shared" si="124"/>
        <v>2</v>
      </c>
      <c r="P283" s="261">
        <f t="shared" si="120"/>
        <v>19.48</v>
      </c>
      <c r="Q283" s="73"/>
      <c r="R283" s="73"/>
      <c r="S283" s="73"/>
    </row>
    <row r="284" spans="1:19" s="22" customFormat="1" ht="15.75">
      <c r="A284" s="46" t="s">
        <v>754</v>
      </c>
      <c r="B284" s="55" t="s">
        <v>244</v>
      </c>
      <c r="C284" s="48" t="s">
        <v>23</v>
      </c>
      <c r="D284" s="69">
        <v>5</v>
      </c>
      <c r="E284" s="19">
        <v>12.39</v>
      </c>
      <c r="F284" s="20">
        <f>ROUND(E284*D284,2)</f>
        <v>61.95</v>
      </c>
      <c r="G284" s="256"/>
      <c r="H284" s="256"/>
      <c r="I284" s="258"/>
      <c r="J284" s="258"/>
      <c r="K284" s="259">
        <v>17.21</v>
      </c>
      <c r="L284" s="260">
        <f t="shared" si="116"/>
        <v>0</v>
      </c>
      <c r="M284" s="260">
        <f t="shared" si="117"/>
        <v>0</v>
      </c>
      <c r="N284" s="260">
        <f t="shared" si="118"/>
        <v>0</v>
      </c>
      <c r="O284" s="259">
        <f t="shared" si="124"/>
        <v>5</v>
      </c>
      <c r="P284" s="261">
        <f t="shared" si="120"/>
        <v>86.05</v>
      </c>
      <c r="Q284" s="73"/>
      <c r="R284" s="73"/>
      <c r="S284" s="73"/>
    </row>
    <row r="285" spans="1:19" s="22" customFormat="1" ht="15.75">
      <c r="A285" s="46" t="s">
        <v>755</v>
      </c>
      <c r="B285" s="55" t="s">
        <v>246</v>
      </c>
      <c r="C285" s="48" t="s">
        <v>23</v>
      </c>
      <c r="D285" s="69">
        <v>15</v>
      </c>
      <c r="E285" s="19">
        <v>25.93</v>
      </c>
      <c r="F285" s="20">
        <f t="shared" ref="F285:F296" si="126">ROUND(E285*D285,2)</f>
        <v>388.95</v>
      </c>
      <c r="G285" s="256"/>
      <c r="H285" s="256"/>
      <c r="I285" s="258"/>
      <c r="J285" s="258"/>
      <c r="K285" s="259">
        <v>31.1</v>
      </c>
      <c r="L285" s="260">
        <f t="shared" si="116"/>
        <v>0</v>
      </c>
      <c r="M285" s="260">
        <f t="shared" si="117"/>
        <v>0</v>
      </c>
      <c r="N285" s="260">
        <f t="shared" si="118"/>
        <v>0</v>
      </c>
      <c r="O285" s="259">
        <f t="shared" si="124"/>
        <v>15</v>
      </c>
      <c r="P285" s="261">
        <f t="shared" si="120"/>
        <v>466.5</v>
      </c>
      <c r="Q285" s="73"/>
      <c r="R285" s="73"/>
      <c r="S285" s="73"/>
    </row>
    <row r="286" spans="1:19" s="22" customFormat="1" ht="15.75">
      <c r="A286" s="46" t="s">
        <v>756</v>
      </c>
      <c r="B286" s="55" t="s">
        <v>247</v>
      </c>
      <c r="C286" s="48"/>
      <c r="D286" s="69">
        <v>4</v>
      </c>
      <c r="E286" s="19">
        <v>29.43</v>
      </c>
      <c r="F286" s="20">
        <f t="shared" si="126"/>
        <v>117.72</v>
      </c>
      <c r="G286" s="256"/>
      <c r="H286" s="256"/>
      <c r="I286" s="258"/>
      <c r="J286" s="258"/>
      <c r="K286" s="259">
        <v>30.48</v>
      </c>
      <c r="L286" s="260">
        <f t="shared" si="116"/>
        <v>0</v>
      </c>
      <c r="M286" s="260">
        <f t="shared" si="117"/>
        <v>0</v>
      </c>
      <c r="N286" s="260">
        <f t="shared" si="118"/>
        <v>0</v>
      </c>
      <c r="O286" s="259">
        <f t="shared" si="124"/>
        <v>4</v>
      </c>
      <c r="P286" s="261">
        <f t="shared" si="120"/>
        <v>121.92</v>
      </c>
      <c r="Q286" s="73"/>
      <c r="R286" s="73"/>
      <c r="S286" s="73"/>
    </row>
    <row r="287" spans="1:19" s="22" customFormat="1" ht="15.75">
      <c r="A287" s="46" t="s">
        <v>757</v>
      </c>
      <c r="B287" s="55" t="s">
        <v>248</v>
      </c>
      <c r="C287" s="48" t="s">
        <v>23</v>
      </c>
      <c r="D287" s="69">
        <v>6</v>
      </c>
      <c r="E287" s="19">
        <v>3.63</v>
      </c>
      <c r="F287" s="20">
        <f t="shared" si="126"/>
        <v>21.78</v>
      </c>
      <c r="G287" s="256"/>
      <c r="H287" s="256"/>
      <c r="I287" s="258"/>
      <c r="J287" s="258"/>
      <c r="K287" s="259">
        <v>4.32</v>
      </c>
      <c r="L287" s="260">
        <f t="shared" si="116"/>
        <v>0</v>
      </c>
      <c r="M287" s="260">
        <f t="shared" si="117"/>
        <v>0</v>
      </c>
      <c r="N287" s="260">
        <f t="shared" si="118"/>
        <v>0</v>
      </c>
      <c r="O287" s="259">
        <f t="shared" si="124"/>
        <v>6</v>
      </c>
      <c r="P287" s="261">
        <f t="shared" si="120"/>
        <v>25.92</v>
      </c>
      <c r="Q287" s="73"/>
      <c r="R287" s="73"/>
      <c r="S287" s="73"/>
    </row>
    <row r="288" spans="1:19" s="22" customFormat="1" ht="15.75">
      <c r="A288" s="46" t="s">
        <v>758</v>
      </c>
      <c r="B288" s="55" t="s">
        <v>249</v>
      </c>
      <c r="C288" s="48" t="s">
        <v>23</v>
      </c>
      <c r="D288" s="69">
        <v>2</v>
      </c>
      <c r="E288" s="19">
        <v>4.76</v>
      </c>
      <c r="F288" s="20">
        <f t="shared" si="126"/>
        <v>9.52</v>
      </c>
      <c r="G288" s="256"/>
      <c r="H288" s="256"/>
      <c r="I288" s="258"/>
      <c r="J288" s="258"/>
      <c r="K288" s="259">
        <v>6.98</v>
      </c>
      <c r="L288" s="260">
        <f t="shared" si="116"/>
        <v>0</v>
      </c>
      <c r="M288" s="260">
        <f t="shared" si="117"/>
        <v>0</v>
      </c>
      <c r="N288" s="260">
        <f t="shared" si="118"/>
        <v>0</v>
      </c>
      <c r="O288" s="259">
        <f t="shared" si="124"/>
        <v>2</v>
      </c>
      <c r="P288" s="261">
        <f t="shared" si="120"/>
        <v>13.96</v>
      </c>
      <c r="Q288" s="73"/>
      <c r="R288" s="73"/>
      <c r="S288" s="73"/>
    </row>
    <row r="289" spans="1:19" s="22" customFormat="1" ht="15.75">
      <c r="A289" s="46" t="s">
        <v>759</v>
      </c>
      <c r="B289" s="55" t="s">
        <v>250</v>
      </c>
      <c r="C289" s="48" t="s">
        <v>23</v>
      </c>
      <c r="D289" s="69">
        <v>2</v>
      </c>
      <c r="E289" s="19">
        <v>7.59</v>
      </c>
      <c r="F289" s="20">
        <f t="shared" si="126"/>
        <v>15.18</v>
      </c>
      <c r="G289" s="256"/>
      <c r="H289" s="256"/>
      <c r="I289" s="258"/>
      <c r="J289" s="258"/>
      <c r="K289" s="259">
        <v>11.88</v>
      </c>
      <c r="L289" s="260">
        <f t="shared" si="116"/>
        <v>0</v>
      </c>
      <c r="M289" s="260">
        <f t="shared" si="117"/>
        <v>0</v>
      </c>
      <c r="N289" s="260">
        <f t="shared" si="118"/>
        <v>0</v>
      </c>
      <c r="O289" s="259">
        <f t="shared" si="124"/>
        <v>2</v>
      </c>
      <c r="P289" s="261">
        <f t="shared" si="120"/>
        <v>23.76</v>
      </c>
      <c r="Q289" s="73"/>
      <c r="R289" s="73"/>
      <c r="S289" s="73"/>
    </row>
    <row r="290" spans="1:19" s="22" customFormat="1" ht="15.75">
      <c r="A290" s="46" t="s">
        <v>760</v>
      </c>
      <c r="B290" s="55" t="s">
        <v>251</v>
      </c>
      <c r="C290" s="48" t="s">
        <v>23</v>
      </c>
      <c r="D290" s="69">
        <v>2</v>
      </c>
      <c r="E290" s="19">
        <v>34.94</v>
      </c>
      <c r="F290" s="20">
        <f t="shared" si="126"/>
        <v>69.88</v>
      </c>
      <c r="G290" s="256"/>
      <c r="H290" s="256"/>
      <c r="I290" s="258"/>
      <c r="J290" s="258"/>
      <c r="K290" s="259">
        <v>58.73</v>
      </c>
      <c r="L290" s="260">
        <f t="shared" si="116"/>
        <v>0</v>
      </c>
      <c r="M290" s="260">
        <f t="shared" si="117"/>
        <v>0</v>
      </c>
      <c r="N290" s="260">
        <f t="shared" si="118"/>
        <v>0</v>
      </c>
      <c r="O290" s="259">
        <f t="shared" si="124"/>
        <v>2</v>
      </c>
      <c r="P290" s="261">
        <f t="shared" si="120"/>
        <v>117.46</v>
      </c>
      <c r="Q290" s="73"/>
      <c r="R290" s="73"/>
      <c r="S290" s="73"/>
    </row>
    <row r="291" spans="1:19" s="22" customFormat="1" ht="15.75">
      <c r="A291" s="46" t="s">
        <v>761</v>
      </c>
      <c r="B291" s="55" t="s">
        <v>252</v>
      </c>
      <c r="C291" s="48" t="s">
        <v>23</v>
      </c>
      <c r="D291" s="69">
        <v>2</v>
      </c>
      <c r="E291" s="19">
        <v>38.07</v>
      </c>
      <c r="F291" s="20">
        <f t="shared" si="126"/>
        <v>76.14</v>
      </c>
      <c r="G291" s="256"/>
      <c r="H291" s="256"/>
      <c r="I291" s="258"/>
      <c r="J291" s="258"/>
      <c r="K291" s="259">
        <v>66.61</v>
      </c>
      <c r="L291" s="260">
        <f t="shared" si="116"/>
        <v>0</v>
      </c>
      <c r="M291" s="260">
        <f t="shared" si="117"/>
        <v>0</v>
      </c>
      <c r="N291" s="260">
        <f t="shared" si="118"/>
        <v>0</v>
      </c>
      <c r="O291" s="259">
        <f t="shared" si="124"/>
        <v>2</v>
      </c>
      <c r="P291" s="261">
        <f t="shared" si="120"/>
        <v>133.22</v>
      </c>
      <c r="Q291" s="73"/>
      <c r="R291" s="73"/>
      <c r="S291" s="73"/>
    </row>
    <row r="292" spans="1:19" s="22" customFormat="1" ht="15.75">
      <c r="A292" s="46" t="s">
        <v>762</v>
      </c>
      <c r="B292" s="55" t="s">
        <v>254</v>
      </c>
      <c r="C292" s="48" t="s">
        <v>23</v>
      </c>
      <c r="D292" s="69">
        <v>3</v>
      </c>
      <c r="E292" s="19">
        <v>5.27</v>
      </c>
      <c r="F292" s="20">
        <f t="shared" si="126"/>
        <v>15.81</v>
      </c>
      <c r="G292" s="256"/>
      <c r="H292" s="256"/>
      <c r="I292" s="258"/>
      <c r="J292" s="258"/>
      <c r="K292" s="259">
        <v>6.37</v>
      </c>
      <c r="L292" s="260">
        <f t="shared" si="116"/>
        <v>0</v>
      </c>
      <c r="M292" s="260">
        <f t="shared" si="117"/>
        <v>0</v>
      </c>
      <c r="N292" s="260">
        <f t="shared" si="118"/>
        <v>0</v>
      </c>
      <c r="O292" s="259">
        <f t="shared" si="124"/>
        <v>3</v>
      </c>
      <c r="P292" s="261">
        <f t="shared" si="120"/>
        <v>19.11</v>
      </c>
      <c r="Q292" s="73"/>
      <c r="R292" s="73"/>
      <c r="S292" s="73"/>
    </row>
    <row r="293" spans="1:19" s="22" customFormat="1" ht="15.75">
      <c r="A293" s="46" t="s">
        <v>763</v>
      </c>
      <c r="B293" s="55" t="s">
        <v>255</v>
      </c>
      <c r="C293" s="48" t="s">
        <v>23</v>
      </c>
      <c r="D293" s="70">
        <v>151</v>
      </c>
      <c r="E293" s="19">
        <v>5.82</v>
      </c>
      <c r="F293" s="20">
        <f t="shared" si="126"/>
        <v>878.82</v>
      </c>
      <c r="G293" s="256"/>
      <c r="H293" s="256"/>
      <c r="I293" s="258"/>
      <c r="J293" s="258"/>
      <c r="K293" s="259">
        <v>7.6</v>
      </c>
      <c r="L293" s="260">
        <f t="shared" si="116"/>
        <v>0</v>
      </c>
      <c r="M293" s="260">
        <f t="shared" si="117"/>
        <v>0</v>
      </c>
      <c r="N293" s="260">
        <f t="shared" si="118"/>
        <v>0</v>
      </c>
      <c r="O293" s="259">
        <f t="shared" si="124"/>
        <v>151</v>
      </c>
      <c r="P293" s="261">
        <f t="shared" si="120"/>
        <v>1147.5999999999999</v>
      </c>
      <c r="Q293" s="73"/>
      <c r="R293" s="73"/>
      <c r="S293" s="73"/>
    </row>
    <row r="294" spans="1:19" s="22" customFormat="1" ht="15.75">
      <c r="A294" s="46" t="s">
        <v>764</v>
      </c>
      <c r="B294" s="55" t="s">
        <v>256</v>
      </c>
      <c r="C294" s="48" t="s">
        <v>23</v>
      </c>
      <c r="D294" s="70">
        <v>3</v>
      </c>
      <c r="E294" s="19">
        <v>7.49</v>
      </c>
      <c r="F294" s="20">
        <f t="shared" si="126"/>
        <v>22.47</v>
      </c>
      <c r="G294" s="256"/>
      <c r="H294" s="256"/>
      <c r="I294" s="258"/>
      <c r="J294" s="258"/>
      <c r="K294" s="259">
        <v>10.039999999999999</v>
      </c>
      <c r="L294" s="260">
        <f t="shared" si="116"/>
        <v>0</v>
      </c>
      <c r="M294" s="260">
        <f t="shared" si="117"/>
        <v>0</v>
      </c>
      <c r="N294" s="260">
        <f t="shared" si="118"/>
        <v>0</v>
      </c>
      <c r="O294" s="259">
        <f t="shared" si="124"/>
        <v>3</v>
      </c>
      <c r="P294" s="261">
        <f t="shared" si="120"/>
        <v>30.12</v>
      </c>
      <c r="Q294" s="73"/>
      <c r="R294" s="73"/>
      <c r="S294" s="73"/>
    </row>
    <row r="295" spans="1:19" s="22" customFormat="1" ht="15.75">
      <c r="A295" s="46" t="s">
        <v>765</v>
      </c>
      <c r="B295" s="55" t="s">
        <v>257</v>
      </c>
      <c r="C295" s="48" t="s">
        <v>23</v>
      </c>
      <c r="D295" s="70">
        <v>20</v>
      </c>
      <c r="E295" s="19">
        <v>8.58</v>
      </c>
      <c r="F295" s="20">
        <f t="shared" si="126"/>
        <v>171.6</v>
      </c>
      <c r="G295" s="256"/>
      <c r="H295" s="256"/>
      <c r="I295" s="258"/>
      <c r="J295" s="258"/>
      <c r="K295" s="259">
        <v>10.86</v>
      </c>
      <c r="L295" s="260">
        <f t="shared" si="116"/>
        <v>0</v>
      </c>
      <c r="M295" s="260">
        <f t="shared" si="117"/>
        <v>0</v>
      </c>
      <c r="N295" s="260">
        <f t="shared" si="118"/>
        <v>0</v>
      </c>
      <c r="O295" s="259">
        <f t="shared" si="124"/>
        <v>20</v>
      </c>
      <c r="P295" s="261">
        <f t="shared" si="120"/>
        <v>217.2</v>
      </c>
      <c r="Q295" s="73"/>
      <c r="R295" s="73"/>
      <c r="S295" s="73"/>
    </row>
    <row r="296" spans="1:19" s="22" customFormat="1" ht="15.75">
      <c r="A296" s="46" t="s">
        <v>766</v>
      </c>
      <c r="B296" s="55" t="s">
        <v>258</v>
      </c>
      <c r="C296" s="48" t="s">
        <v>23</v>
      </c>
      <c r="D296" s="69">
        <v>11</v>
      </c>
      <c r="E296" s="19">
        <v>17.71</v>
      </c>
      <c r="F296" s="20">
        <f t="shared" si="126"/>
        <v>194.81</v>
      </c>
      <c r="G296" s="256"/>
      <c r="H296" s="256"/>
      <c r="I296" s="258"/>
      <c r="J296" s="258"/>
      <c r="K296" s="259">
        <v>28.33</v>
      </c>
      <c r="L296" s="260">
        <f t="shared" si="116"/>
        <v>0</v>
      </c>
      <c r="M296" s="260">
        <f t="shared" si="117"/>
        <v>0</v>
      </c>
      <c r="N296" s="260">
        <f t="shared" si="118"/>
        <v>0</v>
      </c>
      <c r="O296" s="259">
        <f t="shared" si="124"/>
        <v>11</v>
      </c>
      <c r="P296" s="261">
        <f t="shared" si="120"/>
        <v>311.63</v>
      </c>
      <c r="Q296" s="73"/>
      <c r="R296" s="73"/>
      <c r="S296" s="73"/>
    </row>
    <row r="297" spans="1:19" s="22" customFormat="1" ht="15.75">
      <c r="A297" s="46" t="s">
        <v>767</v>
      </c>
      <c r="B297" s="55" t="s">
        <v>259</v>
      </c>
      <c r="C297" s="48" t="s">
        <v>23</v>
      </c>
      <c r="D297" s="69">
        <v>2</v>
      </c>
      <c r="E297" s="19">
        <v>48.26</v>
      </c>
      <c r="F297" s="20">
        <f t="shared" ref="F297:F324" si="127">ROUND(E297*D297,2)</f>
        <v>96.52</v>
      </c>
      <c r="G297" s="256"/>
      <c r="H297" s="256"/>
      <c r="I297" s="258"/>
      <c r="J297" s="258"/>
      <c r="K297" s="259">
        <v>85.49</v>
      </c>
      <c r="L297" s="260">
        <f t="shared" si="116"/>
        <v>0</v>
      </c>
      <c r="M297" s="260">
        <f t="shared" si="117"/>
        <v>0</v>
      </c>
      <c r="N297" s="260">
        <f t="shared" si="118"/>
        <v>0</v>
      </c>
      <c r="O297" s="259">
        <f t="shared" si="124"/>
        <v>2</v>
      </c>
      <c r="P297" s="261">
        <f t="shared" si="120"/>
        <v>170.98</v>
      </c>
      <c r="Q297" s="73"/>
      <c r="R297" s="73"/>
      <c r="S297" s="73"/>
    </row>
    <row r="298" spans="1:19" s="22" customFormat="1" ht="15.75">
      <c r="A298" s="46" t="s">
        <v>768</v>
      </c>
      <c r="B298" s="55" t="s">
        <v>260</v>
      </c>
      <c r="C298" s="48" t="s">
        <v>23</v>
      </c>
      <c r="D298" s="71">
        <v>10</v>
      </c>
      <c r="E298" s="19">
        <v>48.26</v>
      </c>
      <c r="F298" s="20">
        <f t="shared" si="127"/>
        <v>482.6</v>
      </c>
      <c r="G298" s="256"/>
      <c r="H298" s="256"/>
      <c r="I298" s="258"/>
      <c r="J298" s="258"/>
      <c r="K298" s="259">
        <v>85.49</v>
      </c>
      <c r="L298" s="260">
        <f t="shared" si="116"/>
        <v>0</v>
      </c>
      <c r="M298" s="260">
        <f t="shared" si="117"/>
        <v>0</v>
      </c>
      <c r="N298" s="260">
        <f t="shared" si="118"/>
        <v>0</v>
      </c>
      <c r="O298" s="259">
        <f t="shared" si="124"/>
        <v>10</v>
      </c>
      <c r="P298" s="261">
        <f t="shared" si="120"/>
        <v>854.9</v>
      </c>
      <c r="Q298" s="73"/>
      <c r="R298" s="73"/>
      <c r="S298" s="73"/>
    </row>
    <row r="299" spans="1:19" s="22" customFormat="1" ht="15.75">
      <c r="A299" s="46" t="s">
        <v>769</v>
      </c>
      <c r="B299" s="55" t="s">
        <v>253</v>
      </c>
      <c r="C299" s="48" t="s">
        <v>23</v>
      </c>
      <c r="D299" s="70">
        <v>7</v>
      </c>
      <c r="E299" s="19">
        <v>21.46</v>
      </c>
      <c r="F299" s="20">
        <f t="shared" si="127"/>
        <v>150.22</v>
      </c>
      <c r="G299" s="256"/>
      <c r="H299" s="256"/>
      <c r="I299" s="258"/>
      <c r="J299" s="258"/>
      <c r="K299" s="259">
        <v>32.46</v>
      </c>
      <c r="L299" s="260">
        <f t="shared" si="116"/>
        <v>0</v>
      </c>
      <c r="M299" s="260">
        <f t="shared" si="117"/>
        <v>0</v>
      </c>
      <c r="N299" s="260">
        <f t="shared" si="118"/>
        <v>0</v>
      </c>
      <c r="O299" s="259">
        <f t="shared" si="124"/>
        <v>7</v>
      </c>
      <c r="P299" s="261">
        <f t="shared" si="120"/>
        <v>227.22</v>
      </c>
      <c r="Q299" s="73"/>
      <c r="R299" s="73"/>
      <c r="S299" s="73"/>
    </row>
    <row r="300" spans="1:19" s="22" customFormat="1" ht="15.75">
      <c r="A300" s="46" t="s">
        <v>770</v>
      </c>
      <c r="B300" s="55" t="s">
        <v>261</v>
      </c>
      <c r="C300" s="48" t="s">
        <v>23</v>
      </c>
      <c r="D300" s="71">
        <v>3</v>
      </c>
      <c r="E300" s="19">
        <v>14.53</v>
      </c>
      <c r="F300" s="20">
        <f t="shared" si="127"/>
        <v>43.59</v>
      </c>
      <c r="G300" s="256"/>
      <c r="H300" s="256"/>
      <c r="I300" s="258"/>
      <c r="J300" s="258"/>
      <c r="K300" s="259">
        <v>19.97</v>
      </c>
      <c r="L300" s="260">
        <f t="shared" si="116"/>
        <v>0</v>
      </c>
      <c r="M300" s="260">
        <f t="shared" si="117"/>
        <v>0</v>
      </c>
      <c r="N300" s="260">
        <f t="shared" si="118"/>
        <v>0</v>
      </c>
      <c r="O300" s="259">
        <f t="shared" si="124"/>
        <v>3</v>
      </c>
      <c r="P300" s="261">
        <f t="shared" si="120"/>
        <v>59.91</v>
      </c>
      <c r="Q300" s="73"/>
      <c r="R300" s="73"/>
      <c r="S300" s="73"/>
    </row>
    <row r="301" spans="1:19" s="22" customFormat="1" ht="15.75">
      <c r="A301" s="46" t="s">
        <v>771</v>
      </c>
      <c r="B301" s="55" t="s">
        <v>262</v>
      </c>
      <c r="C301" s="48" t="s">
        <v>23</v>
      </c>
      <c r="D301" s="70">
        <v>5</v>
      </c>
      <c r="E301" s="19">
        <v>4.8099999999999996</v>
      </c>
      <c r="F301" s="20">
        <f t="shared" si="127"/>
        <v>24.05</v>
      </c>
      <c r="G301" s="256"/>
      <c r="H301" s="256"/>
      <c r="I301" s="258"/>
      <c r="J301" s="258"/>
      <c r="K301" s="259">
        <v>6.91</v>
      </c>
      <c r="L301" s="260">
        <f t="shared" si="116"/>
        <v>0</v>
      </c>
      <c r="M301" s="260">
        <f t="shared" si="117"/>
        <v>0</v>
      </c>
      <c r="N301" s="260">
        <f t="shared" si="118"/>
        <v>0</v>
      </c>
      <c r="O301" s="259">
        <f t="shared" si="124"/>
        <v>5</v>
      </c>
      <c r="P301" s="261">
        <f t="shared" si="120"/>
        <v>34.549999999999997</v>
      </c>
      <c r="Q301" s="73"/>
      <c r="R301" s="73"/>
      <c r="S301" s="73"/>
    </row>
    <row r="302" spans="1:19" s="22" customFormat="1" ht="15.75">
      <c r="A302" s="46" t="s">
        <v>772</v>
      </c>
      <c r="B302" s="55" t="s">
        <v>263</v>
      </c>
      <c r="C302" s="48" t="s">
        <v>23</v>
      </c>
      <c r="D302" s="70">
        <v>7</v>
      </c>
      <c r="E302" s="19">
        <v>8.15</v>
      </c>
      <c r="F302" s="20">
        <f t="shared" si="127"/>
        <v>57.05</v>
      </c>
      <c r="G302" s="256"/>
      <c r="H302" s="256"/>
      <c r="I302" s="258"/>
      <c r="J302" s="258"/>
      <c r="K302" s="259">
        <v>11.83</v>
      </c>
      <c r="L302" s="260">
        <f t="shared" ref="L302:L370" si="128">ROUND(H302*K302,2)</f>
        <v>0</v>
      </c>
      <c r="M302" s="260">
        <f t="shared" ref="M302:M370" si="129">ROUND(I302*K302,2)</f>
        <v>0</v>
      </c>
      <c r="N302" s="260">
        <f t="shared" ref="N302:N370" si="130">ROUND(J302*K302,2)</f>
        <v>0</v>
      </c>
      <c r="O302" s="259">
        <f t="shared" si="124"/>
        <v>7</v>
      </c>
      <c r="P302" s="261">
        <f t="shared" ref="P302:P370" si="131">ROUND(O302*K302,2)</f>
        <v>82.81</v>
      </c>
      <c r="Q302" s="73"/>
      <c r="R302" s="73"/>
      <c r="S302" s="73"/>
    </row>
    <row r="303" spans="1:19" s="22" customFormat="1" ht="15.75">
      <c r="A303" s="46" t="s">
        <v>773</v>
      </c>
      <c r="B303" s="55" t="s">
        <v>264</v>
      </c>
      <c r="C303" s="48" t="s">
        <v>23</v>
      </c>
      <c r="D303" s="71">
        <v>88</v>
      </c>
      <c r="E303" s="19">
        <v>14.53</v>
      </c>
      <c r="F303" s="20">
        <f t="shared" si="127"/>
        <v>1278.6400000000001</v>
      </c>
      <c r="G303" s="256"/>
      <c r="H303" s="256"/>
      <c r="I303" s="258"/>
      <c r="J303" s="258"/>
      <c r="K303" s="259">
        <v>19.97</v>
      </c>
      <c r="L303" s="260">
        <f t="shared" si="128"/>
        <v>0</v>
      </c>
      <c r="M303" s="260">
        <f t="shared" si="129"/>
        <v>0</v>
      </c>
      <c r="N303" s="260">
        <f t="shared" si="130"/>
        <v>0</v>
      </c>
      <c r="O303" s="259">
        <f t="shared" si="124"/>
        <v>88</v>
      </c>
      <c r="P303" s="261">
        <f t="shared" si="131"/>
        <v>1757.36</v>
      </c>
      <c r="Q303" s="73"/>
      <c r="R303" s="73"/>
      <c r="S303" s="73"/>
    </row>
    <row r="304" spans="1:19" s="22" customFormat="1" ht="15.75">
      <c r="A304" s="46" t="s">
        <v>774</v>
      </c>
      <c r="B304" s="68" t="s">
        <v>265</v>
      </c>
      <c r="C304" s="48" t="s">
        <v>23</v>
      </c>
      <c r="D304" s="69">
        <v>15</v>
      </c>
      <c r="E304" s="19">
        <v>3.41</v>
      </c>
      <c r="F304" s="20">
        <f t="shared" si="127"/>
        <v>51.15</v>
      </c>
      <c r="G304" s="256"/>
      <c r="H304" s="256"/>
      <c r="I304" s="258"/>
      <c r="J304" s="258"/>
      <c r="K304" s="259">
        <v>3.7</v>
      </c>
      <c r="L304" s="260">
        <f t="shared" si="128"/>
        <v>0</v>
      </c>
      <c r="M304" s="260">
        <f t="shared" si="129"/>
        <v>0</v>
      </c>
      <c r="N304" s="260">
        <f t="shared" si="130"/>
        <v>0</v>
      </c>
      <c r="O304" s="259">
        <f t="shared" si="124"/>
        <v>15</v>
      </c>
      <c r="P304" s="261">
        <f t="shared" si="131"/>
        <v>55.5</v>
      </c>
      <c r="Q304" s="73"/>
      <c r="R304" s="73"/>
      <c r="S304" s="73"/>
    </row>
    <row r="305" spans="1:19" s="22" customFormat="1" ht="15.75">
      <c r="A305" s="46" t="s">
        <v>775</v>
      </c>
      <c r="B305" s="25" t="s">
        <v>266</v>
      </c>
      <c r="C305" s="48" t="s">
        <v>23</v>
      </c>
      <c r="D305" s="69">
        <v>14</v>
      </c>
      <c r="E305" s="19">
        <v>5.81</v>
      </c>
      <c r="F305" s="20">
        <f t="shared" si="127"/>
        <v>81.34</v>
      </c>
      <c r="G305" s="256"/>
      <c r="H305" s="256"/>
      <c r="I305" s="258"/>
      <c r="J305" s="258"/>
      <c r="K305" s="259">
        <v>6.6</v>
      </c>
      <c r="L305" s="260">
        <f t="shared" si="128"/>
        <v>0</v>
      </c>
      <c r="M305" s="260">
        <f t="shared" si="129"/>
        <v>0</v>
      </c>
      <c r="N305" s="260">
        <f t="shared" si="130"/>
        <v>0</v>
      </c>
      <c r="O305" s="259">
        <f t="shared" si="124"/>
        <v>14</v>
      </c>
      <c r="P305" s="261">
        <f t="shared" si="131"/>
        <v>92.4</v>
      </c>
      <c r="Q305" s="73"/>
      <c r="R305" s="73"/>
      <c r="S305" s="73"/>
    </row>
    <row r="306" spans="1:19" s="22" customFormat="1" ht="15.75">
      <c r="A306" s="46" t="s">
        <v>776</v>
      </c>
      <c r="B306" s="68" t="s">
        <v>267</v>
      </c>
      <c r="C306" s="48" t="s">
        <v>23</v>
      </c>
      <c r="D306" s="69">
        <v>37</v>
      </c>
      <c r="E306" s="19">
        <v>8.77</v>
      </c>
      <c r="F306" s="20">
        <f t="shared" si="127"/>
        <v>324.49</v>
      </c>
      <c r="G306" s="256"/>
      <c r="H306" s="256"/>
      <c r="I306" s="258"/>
      <c r="J306" s="258"/>
      <c r="K306" s="259">
        <v>10.52</v>
      </c>
      <c r="L306" s="260">
        <f t="shared" si="128"/>
        <v>0</v>
      </c>
      <c r="M306" s="260">
        <f t="shared" si="129"/>
        <v>0</v>
      </c>
      <c r="N306" s="260">
        <f t="shared" si="130"/>
        <v>0</v>
      </c>
      <c r="O306" s="259">
        <f t="shared" si="124"/>
        <v>37</v>
      </c>
      <c r="P306" s="261">
        <f t="shared" si="131"/>
        <v>389.24</v>
      </c>
      <c r="Q306" s="73"/>
      <c r="R306" s="73"/>
      <c r="S306" s="73"/>
    </row>
    <row r="307" spans="1:19" s="22" customFormat="1" ht="15.75">
      <c r="A307" s="46" t="s">
        <v>777</v>
      </c>
      <c r="B307" s="68" t="s">
        <v>268</v>
      </c>
      <c r="C307" s="48" t="s">
        <v>23</v>
      </c>
      <c r="D307" s="69">
        <v>1</v>
      </c>
      <c r="E307" s="19">
        <v>9.32</v>
      </c>
      <c r="F307" s="20">
        <f t="shared" si="127"/>
        <v>9.32</v>
      </c>
      <c r="G307" s="256"/>
      <c r="H307" s="256"/>
      <c r="I307" s="258"/>
      <c r="J307" s="258"/>
      <c r="K307" s="259">
        <v>10.09</v>
      </c>
      <c r="L307" s="260">
        <f t="shared" si="128"/>
        <v>0</v>
      </c>
      <c r="M307" s="260">
        <f t="shared" si="129"/>
        <v>0</v>
      </c>
      <c r="N307" s="260">
        <f t="shared" si="130"/>
        <v>0</v>
      </c>
      <c r="O307" s="259">
        <f t="shared" si="124"/>
        <v>1</v>
      </c>
      <c r="P307" s="261">
        <f t="shared" si="131"/>
        <v>10.09</v>
      </c>
      <c r="Q307" s="73"/>
      <c r="R307" s="73"/>
      <c r="S307" s="73"/>
    </row>
    <row r="308" spans="1:19" s="22" customFormat="1" ht="15.75">
      <c r="A308" s="46" t="s">
        <v>778</v>
      </c>
      <c r="B308" s="68" t="s">
        <v>269</v>
      </c>
      <c r="C308" s="48" t="s">
        <v>23</v>
      </c>
      <c r="D308" s="69">
        <v>13</v>
      </c>
      <c r="E308" s="19">
        <v>12.58</v>
      </c>
      <c r="F308" s="20">
        <f t="shared" si="127"/>
        <v>163.54</v>
      </c>
      <c r="G308" s="256"/>
      <c r="H308" s="256"/>
      <c r="I308" s="258"/>
      <c r="J308" s="258"/>
      <c r="K308" s="259">
        <v>16.52</v>
      </c>
      <c r="L308" s="260">
        <f t="shared" si="128"/>
        <v>0</v>
      </c>
      <c r="M308" s="260">
        <f t="shared" si="129"/>
        <v>0</v>
      </c>
      <c r="N308" s="260">
        <f t="shared" si="130"/>
        <v>0</v>
      </c>
      <c r="O308" s="259">
        <f t="shared" si="124"/>
        <v>13</v>
      </c>
      <c r="P308" s="261">
        <f t="shared" si="131"/>
        <v>214.76</v>
      </c>
      <c r="Q308" s="73"/>
      <c r="R308" s="73"/>
      <c r="S308" s="73"/>
    </row>
    <row r="309" spans="1:19" s="22" customFormat="1" ht="15.75">
      <c r="A309" s="46" t="s">
        <v>779</v>
      </c>
      <c r="B309" s="68" t="s">
        <v>270</v>
      </c>
      <c r="C309" s="48" t="s">
        <v>23</v>
      </c>
      <c r="D309" s="69">
        <v>12</v>
      </c>
      <c r="E309" s="19">
        <v>29.4</v>
      </c>
      <c r="F309" s="20">
        <f t="shared" si="127"/>
        <v>352.8</v>
      </c>
      <c r="G309" s="256"/>
      <c r="H309" s="256"/>
      <c r="I309" s="258"/>
      <c r="J309" s="258"/>
      <c r="K309" s="259">
        <v>33.06</v>
      </c>
      <c r="L309" s="260">
        <f t="shared" si="128"/>
        <v>0</v>
      </c>
      <c r="M309" s="260">
        <f t="shared" si="129"/>
        <v>0</v>
      </c>
      <c r="N309" s="260">
        <f t="shared" si="130"/>
        <v>0</v>
      </c>
      <c r="O309" s="259">
        <f t="shared" si="124"/>
        <v>12</v>
      </c>
      <c r="P309" s="261">
        <f t="shared" si="131"/>
        <v>396.72</v>
      </c>
      <c r="Q309" s="73"/>
      <c r="R309" s="73"/>
      <c r="S309" s="73"/>
    </row>
    <row r="310" spans="1:19" s="22" customFormat="1" ht="15.75">
      <c r="A310" s="46" t="s">
        <v>780</v>
      </c>
      <c r="B310" s="68" t="s">
        <v>271</v>
      </c>
      <c r="C310" s="48" t="s">
        <v>23</v>
      </c>
      <c r="D310" s="69">
        <v>3</v>
      </c>
      <c r="E310" s="19">
        <v>30.56</v>
      </c>
      <c r="F310" s="20">
        <f t="shared" si="127"/>
        <v>91.68</v>
      </c>
      <c r="G310" s="256"/>
      <c r="H310" s="256"/>
      <c r="I310" s="258"/>
      <c r="J310" s="258"/>
      <c r="K310" s="259">
        <v>32.200000000000003</v>
      </c>
      <c r="L310" s="260">
        <f t="shared" si="128"/>
        <v>0</v>
      </c>
      <c r="M310" s="260">
        <f t="shared" si="129"/>
        <v>0</v>
      </c>
      <c r="N310" s="260">
        <f t="shared" si="130"/>
        <v>0</v>
      </c>
      <c r="O310" s="259">
        <f t="shared" si="124"/>
        <v>3</v>
      </c>
      <c r="P310" s="261">
        <f t="shared" si="131"/>
        <v>96.6</v>
      </c>
      <c r="Q310" s="73"/>
      <c r="R310" s="73"/>
      <c r="S310" s="73"/>
    </row>
    <row r="311" spans="1:19" s="22" customFormat="1" ht="15.75">
      <c r="A311" s="46" t="s">
        <v>781</v>
      </c>
      <c r="B311" s="68" t="s">
        <v>272</v>
      </c>
      <c r="C311" s="48" t="s">
        <v>23</v>
      </c>
      <c r="D311" s="69">
        <v>9</v>
      </c>
      <c r="E311" s="19">
        <v>30.56</v>
      </c>
      <c r="F311" s="20">
        <f t="shared" si="127"/>
        <v>275.04000000000002</v>
      </c>
      <c r="G311" s="256"/>
      <c r="H311" s="256"/>
      <c r="I311" s="258"/>
      <c r="J311" s="258"/>
      <c r="K311" s="259">
        <v>32.200000000000003</v>
      </c>
      <c r="L311" s="260">
        <f t="shared" si="128"/>
        <v>0</v>
      </c>
      <c r="M311" s="260">
        <f t="shared" si="129"/>
        <v>0</v>
      </c>
      <c r="N311" s="260">
        <f t="shared" si="130"/>
        <v>0</v>
      </c>
      <c r="O311" s="259">
        <f t="shared" si="124"/>
        <v>9</v>
      </c>
      <c r="P311" s="261">
        <f t="shared" si="131"/>
        <v>289.8</v>
      </c>
      <c r="Q311" s="73"/>
      <c r="R311" s="73"/>
      <c r="S311" s="73"/>
    </row>
    <row r="312" spans="1:19" s="22" customFormat="1" ht="15.75">
      <c r="A312" s="46" t="s">
        <v>782</v>
      </c>
      <c r="B312" s="68" t="s">
        <v>273</v>
      </c>
      <c r="C312" s="48" t="s">
        <v>23</v>
      </c>
      <c r="D312" s="69">
        <v>2</v>
      </c>
      <c r="E312" s="19">
        <v>38.42</v>
      </c>
      <c r="F312" s="20">
        <f t="shared" si="127"/>
        <v>76.84</v>
      </c>
      <c r="G312" s="256"/>
      <c r="H312" s="256"/>
      <c r="I312" s="258"/>
      <c r="J312" s="258"/>
      <c r="K312" s="259">
        <v>42.25</v>
      </c>
      <c r="L312" s="260">
        <f t="shared" si="128"/>
        <v>0</v>
      </c>
      <c r="M312" s="260">
        <f t="shared" si="129"/>
        <v>0</v>
      </c>
      <c r="N312" s="260">
        <f t="shared" si="130"/>
        <v>0</v>
      </c>
      <c r="O312" s="259">
        <f t="shared" si="124"/>
        <v>2</v>
      </c>
      <c r="P312" s="261">
        <f t="shared" si="131"/>
        <v>84.5</v>
      </c>
      <c r="Q312" s="73"/>
      <c r="R312" s="73"/>
      <c r="S312" s="73"/>
    </row>
    <row r="313" spans="1:19" s="22" customFormat="1" ht="15" customHeight="1">
      <c r="A313" s="46" t="s">
        <v>783</v>
      </c>
      <c r="B313" s="68" t="s">
        <v>274</v>
      </c>
      <c r="C313" s="48" t="s">
        <v>23</v>
      </c>
      <c r="D313" s="69">
        <v>3</v>
      </c>
      <c r="E313" s="19">
        <v>8.32</v>
      </c>
      <c r="F313" s="20">
        <f t="shared" si="127"/>
        <v>24.96</v>
      </c>
      <c r="G313" s="256"/>
      <c r="H313" s="256"/>
      <c r="I313" s="258"/>
      <c r="J313" s="258"/>
      <c r="K313" s="259">
        <v>10.46</v>
      </c>
      <c r="L313" s="260">
        <f t="shared" si="128"/>
        <v>0</v>
      </c>
      <c r="M313" s="260">
        <f t="shared" si="129"/>
        <v>0</v>
      </c>
      <c r="N313" s="260">
        <f t="shared" si="130"/>
        <v>0</v>
      </c>
      <c r="O313" s="259">
        <f t="shared" si="124"/>
        <v>3</v>
      </c>
      <c r="P313" s="261">
        <f t="shared" si="131"/>
        <v>31.38</v>
      </c>
      <c r="Q313" s="73"/>
      <c r="R313" s="73"/>
      <c r="S313" s="73"/>
    </row>
    <row r="314" spans="1:19" s="22" customFormat="1" ht="15" customHeight="1">
      <c r="A314" s="46" t="s">
        <v>784</v>
      </c>
      <c r="B314" s="68" t="s">
        <v>275</v>
      </c>
      <c r="C314" s="48" t="s">
        <v>23</v>
      </c>
      <c r="D314" s="56">
        <v>28</v>
      </c>
      <c r="E314" s="48">
        <v>12.42</v>
      </c>
      <c r="F314" s="20">
        <f t="shared" si="127"/>
        <v>347.76</v>
      </c>
      <c r="G314" s="256"/>
      <c r="H314" s="256"/>
      <c r="I314" s="258"/>
      <c r="J314" s="258"/>
      <c r="K314" s="259">
        <v>16.260000000000002</v>
      </c>
      <c r="L314" s="260">
        <f t="shared" si="128"/>
        <v>0</v>
      </c>
      <c r="M314" s="260">
        <f t="shared" si="129"/>
        <v>0</v>
      </c>
      <c r="N314" s="260">
        <f t="shared" si="130"/>
        <v>0</v>
      </c>
      <c r="O314" s="259">
        <f t="shared" si="124"/>
        <v>28</v>
      </c>
      <c r="P314" s="261">
        <f t="shared" si="131"/>
        <v>455.28</v>
      </c>
      <c r="Q314" s="73"/>
      <c r="R314" s="73"/>
      <c r="S314" s="73"/>
    </row>
    <row r="315" spans="1:19" s="22" customFormat="1" ht="15" customHeight="1">
      <c r="A315" s="46" t="s">
        <v>785</v>
      </c>
      <c r="B315" s="68" t="s">
        <v>276</v>
      </c>
      <c r="C315" s="48" t="s">
        <v>23</v>
      </c>
      <c r="D315" s="62">
        <v>1</v>
      </c>
      <c r="E315" s="106">
        <v>18.12</v>
      </c>
      <c r="F315" s="20">
        <f t="shared" si="127"/>
        <v>18.12</v>
      </c>
      <c r="G315" s="256"/>
      <c r="H315" s="256"/>
      <c r="I315" s="258"/>
      <c r="J315" s="258"/>
      <c r="K315" s="259">
        <v>20.43</v>
      </c>
      <c r="L315" s="260">
        <f t="shared" si="128"/>
        <v>0</v>
      </c>
      <c r="M315" s="260">
        <f t="shared" si="129"/>
        <v>0</v>
      </c>
      <c r="N315" s="260">
        <f t="shared" si="130"/>
        <v>0</v>
      </c>
      <c r="O315" s="259">
        <f t="shared" si="124"/>
        <v>1</v>
      </c>
      <c r="P315" s="261">
        <f t="shared" si="131"/>
        <v>20.43</v>
      </c>
      <c r="Q315" s="73"/>
      <c r="R315" s="73"/>
      <c r="S315" s="73"/>
    </row>
    <row r="316" spans="1:19" s="73" customFormat="1" ht="15" customHeight="1">
      <c r="A316" s="48" t="s">
        <v>786</v>
      </c>
      <c r="B316" s="68" t="s">
        <v>277</v>
      </c>
      <c r="C316" s="48" t="s">
        <v>23</v>
      </c>
      <c r="D316" s="62">
        <v>11</v>
      </c>
      <c r="E316" s="106">
        <v>36.36</v>
      </c>
      <c r="F316" s="60">
        <f t="shared" si="127"/>
        <v>399.96</v>
      </c>
      <c r="G316" s="256"/>
      <c r="H316" s="256"/>
      <c r="I316" s="258"/>
      <c r="J316" s="258"/>
      <c r="K316" s="259">
        <v>49.96</v>
      </c>
      <c r="L316" s="260">
        <f t="shared" si="128"/>
        <v>0</v>
      </c>
      <c r="M316" s="260">
        <f t="shared" si="129"/>
        <v>0</v>
      </c>
      <c r="N316" s="260">
        <f t="shared" si="130"/>
        <v>0</v>
      </c>
      <c r="O316" s="259">
        <f t="shared" si="124"/>
        <v>11</v>
      </c>
      <c r="P316" s="261">
        <f t="shared" si="131"/>
        <v>549.55999999999995</v>
      </c>
    </row>
    <row r="317" spans="1:19" s="22" customFormat="1" ht="15.75">
      <c r="A317" s="48" t="s">
        <v>787</v>
      </c>
      <c r="B317" s="68" t="s">
        <v>278</v>
      </c>
      <c r="C317" s="48" t="s">
        <v>23</v>
      </c>
      <c r="D317" s="62">
        <v>5</v>
      </c>
      <c r="E317" s="106">
        <v>36.36</v>
      </c>
      <c r="F317" s="60">
        <f t="shared" si="127"/>
        <v>181.8</v>
      </c>
      <c r="G317" s="256"/>
      <c r="H317" s="256"/>
      <c r="I317" s="258"/>
      <c r="J317" s="258"/>
      <c r="K317" s="259">
        <v>49.96</v>
      </c>
      <c r="L317" s="260">
        <f t="shared" si="128"/>
        <v>0</v>
      </c>
      <c r="M317" s="260">
        <f t="shared" si="129"/>
        <v>0</v>
      </c>
      <c r="N317" s="260">
        <f t="shared" si="130"/>
        <v>0</v>
      </c>
      <c r="O317" s="259">
        <f t="shared" si="124"/>
        <v>5</v>
      </c>
      <c r="P317" s="261">
        <f t="shared" si="131"/>
        <v>249.8</v>
      </c>
      <c r="Q317" s="73"/>
      <c r="R317" s="73"/>
      <c r="S317" s="73"/>
    </row>
    <row r="318" spans="1:19" s="22" customFormat="1" ht="15.75">
      <c r="A318" s="48" t="s">
        <v>788</v>
      </c>
      <c r="B318" s="68" t="s">
        <v>279</v>
      </c>
      <c r="C318" s="48" t="s">
        <v>23</v>
      </c>
      <c r="D318" s="62">
        <v>5</v>
      </c>
      <c r="E318" s="106">
        <v>66.64</v>
      </c>
      <c r="F318" s="60">
        <f t="shared" si="127"/>
        <v>333.2</v>
      </c>
      <c r="G318" s="256"/>
      <c r="H318" s="256"/>
      <c r="I318" s="258"/>
      <c r="J318" s="258"/>
      <c r="K318" s="259">
        <v>72.52</v>
      </c>
      <c r="L318" s="260">
        <f t="shared" si="128"/>
        <v>0</v>
      </c>
      <c r="M318" s="260">
        <f t="shared" si="129"/>
        <v>0</v>
      </c>
      <c r="N318" s="260">
        <f t="shared" si="130"/>
        <v>0</v>
      </c>
      <c r="O318" s="259">
        <f t="shared" si="124"/>
        <v>5</v>
      </c>
      <c r="P318" s="261">
        <f t="shared" si="131"/>
        <v>362.6</v>
      </c>
      <c r="Q318" s="73"/>
      <c r="R318" s="73"/>
      <c r="S318" s="73"/>
    </row>
    <row r="319" spans="1:19" s="22" customFormat="1" ht="15.75">
      <c r="A319" s="48" t="s">
        <v>789</v>
      </c>
      <c r="B319" s="68" t="s">
        <v>280</v>
      </c>
      <c r="C319" s="48" t="s">
        <v>23</v>
      </c>
      <c r="D319" s="62">
        <v>2</v>
      </c>
      <c r="E319" s="106">
        <v>66.64</v>
      </c>
      <c r="F319" s="60">
        <f t="shared" si="127"/>
        <v>133.28</v>
      </c>
      <c r="G319" s="256"/>
      <c r="H319" s="256"/>
      <c r="I319" s="258"/>
      <c r="J319" s="258"/>
      <c r="K319" s="259">
        <v>72.52</v>
      </c>
      <c r="L319" s="260">
        <f t="shared" si="128"/>
        <v>0</v>
      </c>
      <c r="M319" s="260">
        <f t="shared" si="129"/>
        <v>0</v>
      </c>
      <c r="N319" s="260">
        <f t="shared" si="130"/>
        <v>0</v>
      </c>
      <c r="O319" s="259">
        <f t="shared" si="124"/>
        <v>2</v>
      </c>
      <c r="P319" s="261">
        <f t="shared" si="131"/>
        <v>145.04</v>
      </c>
      <c r="Q319" s="73"/>
      <c r="R319" s="73"/>
      <c r="S319" s="73"/>
    </row>
    <row r="320" spans="1:19" s="22" customFormat="1" ht="15.75">
      <c r="A320" s="48" t="s">
        <v>790</v>
      </c>
      <c r="B320" s="68" t="s">
        <v>281</v>
      </c>
      <c r="C320" s="48" t="s">
        <v>23</v>
      </c>
      <c r="D320" s="62">
        <v>20</v>
      </c>
      <c r="E320" s="106">
        <v>13.54</v>
      </c>
      <c r="F320" s="60">
        <f t="shared" si="127"/>
        <v>270.8</v>
      </c>
      <c r="G320" s="256"/>
      <c r="H320" s="256"/>
      <c r="I320" s="258"/>
      <c r="J320" s="258"/>
      <c r="K320" s="259">
        <v>15.36</v>
      </c>
      <c r="L320" s="260">
        <f t="shared" si="128"/>
        <v>0</v>
      </c>
      <c r="M320" s="260">
        <f t="shared" si="129"/>
        <v>0</v>
      </c>
      <c r="N320" s="260">
        <f t="shared" si="130"/>
        <v>0</v>
      </c>
      <c r="O320" s="259">
        <f t="shared" si="124"/>
        <v>20</v>
      </c>
      <c r="P320" s="261">
        <f t="shared" si="131"/>
        <v>307.2</v>
      </c>
      <c r="Q320" s="73"/>
      <c r="R320" s="73"/>
      <c r="S320" s="73"/>
    </row>
    <row r="321" spans="1:19" s="22" customFormat="1" ht="15.75">
      <c r="A321" s="48" t="s">
        <v>791</v>
      </c>
      <c r="B321" s="68" t="s">
        <v>282</v>
      </c>
      <c r="C321" s="48" t="s">
        <v>23</v>
      </c>
      <c r="D321" s="62">
        <v>3</v>
      </c>
      <c r="E321" s="106">
        <v>14.31</v>
      </c>
      <c r="F321" s="60">
        <f t="shared" si="127"/>
        <v>42.93</v>
      </c>
      <c r="G321" s="256"/>
      <c r="H321" s="256"/>
      <c r="I321" s="258"/>
      <c r="J321" s="258"/>
      <c r="K321" s="259">
        <v>17.72</v>
      </c>
      <c r="L321" s="260">
        <f t="shared" si="128"/>
        <v>0</v>
      </c>
      <c r="M321" s="260">
        <f t="shared" si="129"/>
        <v>0</v>
      </c>
      <c r="N321" s="260">
        <f t="shared" si="130"/>
        <v>0</v>
      </c>
      <c r="O321" s="259">
        <f t="shared" si="124"/>
        <v>3</v>
      </c>
      <c r="P321" s="261">
        <f t="shared" si="131"/>
        <v>53.16</v>
      </c>
      <c r="Q321" s="73"/>
      <c r="R321" s="73"/>
      <c r="S321" s="73"/>
    </row>
    <row r="322" spans="1:19" s="22" customFormat="1" ht="15.75">
      <c r="A322" s="48" t="s">
        <v>792</v>
      </c>
      <c r="B322" s="57" t="s">
        <v>283</v>
      </c>
      <c r="C322" s="48" t="s">
        <v>23</v>
      </c>
      <c r="D322" s="62">
        <v>1</v>
      </c>
      <c r="E322" s="106">
        <v>5.73</v>
      </c>
      <c r="F322" s="59">
        <f t="shared" si="127"/>
        <v>5.73</v>
      </c>
      <c r="G322" s="256"/>
      <c r="H322" s="256"/>
      <c r="I322" s="258"/>
      <c r="J322" s="258"/>
      <c r="K322" s="259">
        <v>7.11</v>
      </c>
      <c r="L322" s="260">
        <f t="shared" si="128"/>
        <v>0</v>
      </c>
      <c r="M322" s="260">
        <f t="shared" si="129"/>
        <v>0</v>
      </c>
      <c r="N322" s="260">
        <f t="shared" si="130"/>
        <v>0</v>
      </c>
      <c r="O322" s="259">
        <f t="shared" ref="O322:O323" si="132">D322+H322-I322+J322-G322</f>
        <v>1</v>
      </c>
      <c r="P322" s="261">
        <f t="shared" si="131"/>
        <v>7.11</v>
      </c>
      <c r="Q322" s="73"/>
      <c r="R322" s="73"/>
      <c r="S322" s="73"/>
    </row>
    <row r="323" spans="1:19" s="22" customFormat="1" ht="15.75">
      <c r="A323" s="48" t="s">
        <v>793</v>
      </c>
      <c r="B323" s="55" t="s">
        <v>284</v>
      </c>
      <c r="C323" s="48" t="s">
        <v>23</v>
      </c>
      <c r="D323" s="62">
        <v>78</v>
      </c>
      <c r="E323" s="106">
        <v>13.69</v>
      </c>
      <c r="F323" s="59">
        <f t="shared" si="127"/>
        <v>1067.82</v>
      </c>
      <c r="G323" s="256"/>
      <c r="H323" s="256"/>
      <c r="I323" s="258"/>
      <c r="J323" s="258"/>
      <c r="K323" s="259">
        <v>16.739999999999998</v>
      </c>
      <c r="L323" s="260">
        <f t="shared" si="128"/>
        <v>0</v>
      </c>
      <c r="M323" s="260">
        <f t="shared" si="129"/>
        <v>0</v>
      </c>
      <c r="N323" s="260">
        <f t="shared" si="130"/>
        <v>0</v>
      </c>
      <c r="O323" s="259">
        <f t="shared" si="132"/>
        <v>78</v>
      </c>
      <c r="P323" s="261">
        <f t="shared" si="131"/>
        <v>1305.72</v>
      </c>
      <c r="Q323" s="73"/>
      <c r="R323" s="73"/>
      <c r="S323" s="73"/>
    </row>
    <row r="324" spans="1:19" s="22" customFormat="1" ht="15.75">
      <c r="A324" s="48" t="s">
        <v>794</v>
      </c>
      <c r="B324" s="55" t="s">
        <v>285</v>
      </c>
      <c r="C324" s="48" t="s">
        <v>23</v>
      </c>
      <c r="D324" s="62">
        <v>26</v>
      </c>
      <c r="E324" s="106">
        <v>56</v>
      </c>
      <c r="F324" s="59">
        <f t="shared" si="127"/>
        <v>1456</v>
      </c>
      <c r="G324" s="256"/>
      <c r="H324" s="256"/>
      <c r="I324" s="258"/>
      <c r="J324" s="258"/>
      <c r="K324" s="259">
        <v>72.52</v>
      </c>
      <c r="L324" s="260">
        <f t="shared" si="128"/>
        <v>0</v>
      </c>
      <c r="M324" s="260">
        <f t="shared" si="129"/>
        <v>0</v>
      </c>
      <c r="N324" s="260">
        <f t="shared" si="130"/>
        <v>0</v>
      </c>
      <c r="O324" s="259">
        <f>D324+H324-I324+J324-G324</f>
        <v>26</v>
      </c>
      <c r="P324" s="261">
        <f t="shared" si="131"/>
        <v>1885.52</v>
      </c>
      <c r="Q324" s="73"/>
      <c r="R324" s="73"/>
      <c r="S324" s="73"/>
    </row>
    <row r="325" spans="1:19" s="22" customFormat="1" ht="15.75">
      <c r="A325" s="53"/>
      <c r="B325" s="65" t="s">
        <v>1127</v>
      </c>
      <c r="C325" s="48"/>
      <c r="D325" s="58"/>
      <c r="E325" s="69"/>
      <c r="F325" s="66">
        <f>SUM(F258:F324)</f>
        <v>23059.079999999994</v>
      </c>
      <c r="G325" s="256"/>
      <c r="H325" s="256"/>
      <c r="I325" s="258"/>
      <c r="J325" s="258"/>
      <c r="K325" s="259"/>
      <c r="L325" s="260"/>
      <c r="M325" s="260"/>
      <c r="N325" s="260"/>
      <c r="O325" s="259"/>
      <c r="P325" s="261"/>
      <c r="Q325" s="73"/>
      <c r="R325" s="73"/>
      <c r="S325" s="73"/>
    </row>
    <row r="326" spans="1:19" s="22" customFormat="1" ht="15.75">
      <c r="A326" s="31" t="s">
        <v>795</v>
      </c>
      <c r="B326" s="119" t="s">
        <v>2</v>
      </c>
      <c r="C326" s="109"/>
      <c r="D326" s="120"/>
      <c r="E326" s="121"/>
      <c r="F326" s="111"/>
      <c r="G326" s="256"/>
      <c r="H326" s="256"/>
      <c r="I326" s="258"/>
      <c r="J326" s="258"/>
      <c r="K326" s="259"/>
      <c r="L326" s="260"/>
      <c r="M326" s="260"/>
      <c r="N326" s="260"/>
      <c r="O326" s="259"/>
      <c r="P326" s="261"/>
      <c r="Q326" s="73"/>
      <c r="R326" s="73"/>
      <c r="S326" s="73"/>
    </row>
    <row r="327" spans="1:19" s="22" customFormat="1" ht="15.75">
      <c r="A327" s="48" t="s">
        <v>796</v>
      </c>
      <c r="B327" s="57" t="s">
        <v>288</v>
      </c>
      <c r="C327" s="48" t="s">
        <v>23</v>
      </c>
      <c r="D327" s="58">
        <v>1</v>
      </c>
      <c r="E327" s="19">
        <v>117.93</v>
      </c>
      <c r="F327" s="20">
        <f t="shared" ref="F327:F338" si="133">ROUND(E327*D327,2)</f>
        <v>117.93</v>
      </c>
      <c r="G327" s="256"/>
      <c r="H327" s="256"/>
      <c r="I327" s="258"/>
      <c r="J327" s="258"/>
      <c r="K327" s="259">
        <v>123.39</v>
      </c>
      <c r="L327" s="260">
        <f t="shared" si="128"/>
        <v>0</v>
      </c>
      <c r="M327" s="260">
        <f t="shared" si="129"/>
        <v>0</v>
      </c>
      <c r="N327" s="260">
        <f t="shared" si="130"/>
        <v>0</v>
      </c>
      <c r="O327" s="259">
        <f t="shared" ref="O327:O338" si="134">D327+H327-I327+J327-G327</f>
        <v>1</v>
      </c>
      <c r="P327" s="261">
        <f t="shared" si="131"/>
        <v>123.39</v>
      </c>
      <c r="Q327" s="73"/>
      <c r="R327" s="73"/>
      <c r="S327" s="73"/>
    </row>
    <row r="328" spans="1:19" s="22" customFormat="1" ht="15.75">
      <c r="A328" s="48" t="s">
        <v>797</v>
      </c>
      <c r="B328" s="57" t="s">
        <v>290</v>
      </c>
      <c r="C328" s="48" t="s">
        <v>23</v>
      </c>
      <c r="D328" s="58">
        <v>1</v>
      </c>
      <c r="E328" s="19">
        <v>183.13</v>
      </c>
      <c r="F328" s="20">
        <f t="shared" si="133"/>
        <v>183.13</v>
      </c>
      <c r="G328" s="256"/>
      <c r="H328" s="256"/>
      <c r="I328" s="258"/>
      <c r="J328" s="258"/>
      <c r="K328" s="259">
        <v>76.78</v>
      </c>
      <c r="L328" s="260">
        <f t="shared" si="128"/>
        <v>0</v>
      </c>
      <c r="M328" s="260">
        <f t="shared" si="129"/>
        <v>0</v>
      </c>
      <c r="N328" s="260">
        <f t="shared" si="130"/>
        <v>0</v>
      </c>
      <c r="O328" s="259">
        <f t="shared" si="134"/>
        <v>1</v>
      </c>
      <c r="P328" s="261">
        <f t="shared" si="131"/>
        <v>76.78</v>
      </c>
      <c r="Q328" s="73"/>
      <c r="R328" s="73"/>
      <c r="S328" s="73"/>
    </row>
    <row r="329" spans="1:19" s="22" customFormat="1" ht="15.75">
      <c r="A329" s="48" t="s">
        <v>798</v>
      </c>
      <c r="B329" s="57" t="s">
        <v>289</v>
      </c>
      <c r="C329" s="48" t="s">
        <v>23</v>
      </c>
      <c r="D329" s="58">
        <v>1</v>
      </c>
      <c r="E329" s="19">
        <v>24.55</v>
      </c>
      <c r="F329" s="20">
        <f t="shared" si="133"/>
        <v>24.55</v>
      </c>
      <c r="G329" s="256"/>
      <c r="H329" s="256"/>
      <c r="I329" s="258"/>
      <c r="J329" s="258"/>
      <c r="K329" s="259">
        <v>11.8</v>
      </c>
      <c r="L329" s="260">
        <f t="shared" si="128"/>
        <v>0</v>
      </c>
      <c r="M329" s="260">
        <f t="shared" si="129"/>
        <v>0</v>
      </c>
      <c r="N329" s="260">
        <f t="shared" si="130"/>
        <v>0</v>
      </c>
      <c r="O329" s="259">
        <f t="shared" si="134"/>
        <v>1</v>
      </c>
      <c r="P329" s="261">
        <f t="shared" si="131"/>
        <v>11.8</v>
      </c>
      <c r="Q329" s="73"/>
      <c r="R329" s="73"/>
      <c r="S329" s="73"/>
    </row>
    <row r="330" spans="1:19" s="22" customFormat="1" ht="15.75">
      <c r="A330" s="48" t="s">
        <v>799</v>
      </c>
      <c r="B330" s="57" t="s">
        <v>41</v>
      </c>
      <c r="C330" s="48" t="s">
        <v>23</v>
      </c>
      <c r="D330" s="58">
        <v>8</v>
      </c>
      <c r="E330" s="19">
        <v>144.69999999999999</v>
      </c>
      <c r="F330" s="20">
        <f t="shared" si="133"/>
        <v>1157.5999999999999</v>
      </c>
      <c r="G330" s="256"/>
      <c r="H330" s="256"/>
      <c r="I330" s="258"/>
      <c r="J330" s="258"/>
      <c r="K330" s="259">
        <v>148.77000000000001</v>
      </c>
      <c r="L330" s="260">
        <f t="shared" si="128"/>
        <v>0</v>
      </c>
      <c r="M330" s="260">
        <f t="shared" si="129"/>
        <v>0</v>
      </c>
      <c r="N330" s="260">
        <f t="shared" si="130"/>
        <v>0</v>
      </c>
      <c r="O330" s="259">
        <f t="shared" si="134"/>
        <v>8</v>
      </c>
      <c r="P330" s="261">
        <f t="shared" si="131"/>
        <v>1190.1600000000001</v>
      </c>
      <c r="Q330" s="73"/>
      <c r="R330" s="73"/>
      <c r="S330" s="73"/>
    </row>
    <row r="331" spans="1:19" s="22" customFormat="1" ht="15.75">
      <c r="A331" s="48" t="s">
        <v>800</v>
      </c>
      <c r="B331" s="57" t="s">
        <v>42</v>
      </c>
      <c r="C331" s="48" t="s">
        <v>23</v>
      </c>
      <c r="D331" s="58">
        <v>2</v>
      </c>
      <c r="E331" s="19">
        <v>269.26</v>
      </c>
      <c r="F331" s="20">
        <f t="shared" si="133"/>
        <v>538.52</v>
      </c>
      <c r="G331" s="256"/>
      <c r="H331" s="256"/>
      <c r="I331" s="258"/>
      <c r="J331" s="258"/>
      <c r="K331" s="259">
        <v>271.88</v>
      </c>
      <c r="L331" s="260">
        <f t="shared" si="128"/>
        <v>0</v>
      </c>
      <c r="M331" s="260">
        <f t="shared" si="129"/>
        <v>0</v>
      </c>
      <c r="N331" s="260">
        <f t="shared" si="130"/>
        <v>0</v>
      </c>
      <c r="O331" s="259">
        <f t="shared" si="134"/>
        <v>2</v>
      </c>
      <c r="P331" s="261">
        <f t="shared" si="131"/>
        <v>543.76</v>
      </c>
      <c r="Q331" s="73"/>
      <c r="R331" s="73"/>
      <c r="S331" s="73"/>
    </row>
    <row r="332" spans="1:19" s="22" customFormat="1" ht="15.75">
      <c r="A332" s="48" t="s">
        <v>801</v>
      </c>
      <c r="B332" s="57" t="s">
        <v>291</v>
      </c>
      <c r="C332" s="48" t="s">
        <v>23</v>
      </c>
      <c r="D332" s="58">
        <v>2</v>
      </c>
      <c r="E332" s="19">
        <v>479.51</v>
      </c>
      <c r="F332" s="20">
        <f t="shared" si="133"/>
        <v>959.02</v>
      </c>
      <c r="G332" s="256"/>
      <c r="H332" s="256"/>
      <c r="I332" s="258"/>
      <c r="J332" s="258"/>
      <c r="K332" s="259">
        <v>323.37</v>
      </c>
      <c r="L332" s="260">
        <f t="shared" si="128"/>
        <v>0</v>
      </c>
      <c r="M332" s="260">
        <f t="shared" si="129"/>
        <v>0</v>
      </c>
      <c r="N332" s="260">
        <f t="shared" si="130"/>
        <v>0</v>
      </c>
      <c r="O332" s="259">
        <f t="shared" si="134"/>
        <v>2</v>
      </c>
      <c r="P332" s="261">
        <f t="shared" si="131"/>
        <v>646.74</v>
      </c>
      <c r="Q332" s="73"/>
      <c r="R332" s="73"/>
      <c r="S332" s="73"/>
    </row>
    <row r="333" spans="1:19" s="22" customFormat="1" ht="15.75">
      <c r="A333" s="48" t="s">
        <v>802</v>
      </c>
      <c r="B333" s="57" t="s">
        <v>292</v>
      </c>
      <c r="C333" s="48" t="s">
        <v>23</v>
      </c>
      <c r="D333" s="58">
        <v>2</v>
      </c>
      <c r="E333" s="19">
        <v>75.930000000000007</v>
      </c>
      <c r="F333" s="20">
        <f t="shared" si="133"/>
        <v>151.86000000000001</v>
      </c>
      <c r="G333" s="256"/>
      <c r="H333" s="256"/>
      <c r="I333" s="258"/>
      <c r="J333" s="258"/>
      <c r="K333" s="259">
        <v>38.68</v>
      </c>
      <c r="L333" s="260">
        <f t="shared" si="128"/>
        <v>0</v>
      </c>
      <c r="M333" s="260">
        <f t="shared" si="129"/>
        <v>0</v>
      </c>
      <c r="N333" s="260">
        <f t="shared" si="130"/>
        <v>0</v>
      </c>
      <c r="O333" s="259">
        <f t="shared" si="134"/>
        <v>2</v>
      </c>
      <c r="P333" s="261">
        <f t="shared" si="131"/>
        <v>77.36</v>
      </c>
      <c r="Q333" s="73"/>
      <c r="R333" s="73"/>
      <c r="S333" s="73"/>
    </row>
    <row r="334" spans="1:19" s="22" customFormat="1" ht="15.75">
      <c r="A334" s="48" t="s">
        <v>803</v>
      </c>
      <c r="B334" s="57" t="s">
        <v>293</v>
      </c>
      <c r="C334" s="48" t="s">
        <v>27</v>
      </c>
      <c r="D334" s="58">
        <v>2</v>
      </c>
      <c r="E334" s="19">
        <v>773.85</v>
      </c>
      <c r="F334" s="20">
        <f t="shared" si="133"/>
        <v>1547.7</v>
      </c>
      <c r="G334" s="256"/>
      <c r="H334" s="256"/>
      <c r="I334" s="258"/>
      <c r="J334" s="258"/>
      <c r="K334" s="259">
        <v>635.27</v>
      </c>
      <c r="L334" s="260">
        <f t="shared" si="128"/>
        <v>0</v>
      </c>
      <c r="M334" s="260">
        <f t="shared" si="129"/>
        <v>0</v>
      </c>
      <c r="N334" s="260">
        <f t="shared" si="130"/>
        <v>0</v>
      </c>
      <c r="O334" s="259">
        <f t="shared" si="134"/>
        <v>2</v>
      </c>
      <c r="P334" s="261">
        <f t="shared" si="131"/>
        <v>1270.54</v>
      </c>
      <c r="Q334" s="73"/>
      <c r="R334" s="73"/>
      <c r="S334" s="73"/>
    </row>
    <row r="335" spans="1:19" s="22" customFormat="1" ht="15.75">
      <c r="A335" s="48" t="s">
        <v>804</v>
      </c>
      <c r="B335" s="57" t="s">
        <v>294</v>
      </c>
      <c r="C335" s="48" t="s">
        <v>27</v>
      </c>
      <c r="D335" s="58">
        <v>1</v>
      </c>
      <c r="E335" s="19">
        <v>113.19</v>
      </c>
      <c r="F335" s="20">
        <f t="shared" si="133"/>
        <v>113.19</v>
      </c>
      <c r="G335" s="256"/>
      <c r="H335" s="256"/>
      <c r="I335" s="258"/>
      <c r="J335" s="258"/>
      <c r="K335" s="259">
        <v>122.54</v>
      </c>
      <c r="L335" s="260">
        <f t="shared" si="128"/>
        <v>0</v>
      </c>
      <c r="M335" s="260">
        <f t="shared" si="129"/>
        <v>0</v>
      </c>
      <c r="N335" s="260">
        <f t="shared" si="130"/>
        <v>0</v>
      </c>
      <c r="O335" s="259">
        <f t="shared" si="134"/>
        <v>1</v>
      </c>
      <c r="P335" s="261">
        <f t="shared" si="131"/>
        <v>122.54</v>
      </c>
      <c r="Q335" s="73"/>
      <c r="R335" s="73"/>
      <c r="S335" s="73"/>
    </row>
    <row r="336" spans="1:19" s="22" customFormat="1" ht="15.75">
      <c r="A336" s="48" t="s">
        <v>805</v>
      </c>
      <c r="B336" s="57" t="s">
        <v>295</v>
      </c>
      <c r="C336" s="48" t="s">
        <v>27</v>
      </c>
      <c r="D336" s="58">
        <v>5</v>
      </c>
      <c r="E336" s="19">
        <v>183.13</v>
      </c>
      <c r="F336" s="20">
        <f t="shared" si="133"/>
        <v>915.65</v>
      </c>
      <c r="G336" s="256"/>
      <c r="H336" s="256"/>
      <c r="I336" s="258"/>
      <c r="J336" s="258"/>
      <c r="K336" s="259">
        <v>164.35</v>
      </c>
      <c r="L336" s="260">
        <f t="shared" si="128"/>
        <v>0</v>
      </c>
      <c r="M336" s="260">
        <f t="shared" si="129"/>
        <v>0</v>
      </c>
      <c r="N336" s="260">
        <f t="shared" si="130"/>
        <v>0</v>
      </c>
      <c r="O336" s="259">
        <f t="shared" si="134"/>
        <v>5</v>
      </c>
      <c r="P336" s="261">
        <f t="shared" si="131"/>
        <v>821.75</v>
      </c>
      <c r="Q336" s="73"/>
      <c r="R336" s="73"/>
      <c r="S336" s="73"/>
    </row>
    <row r="337" spans="1:19" s="22" customFormat="1" ht="15.75">
      <c r="A337" s="48" t="s">
        <v>806</v>
      </c>
      <c r="B337" s="57" t="s">
        <v>296</v>
      </c>
      <c r="C337" s="48" t="s">
        <v>27</v>
      </c>
      <c r="D337" s="58">
        <v>31</v>
      </c>
      <c r="E337" s="19">
        <v>113.19</v>
      </c>
      <c r="F337" s="20">
        <f t="shared" si="133"/>
        <v>3508.89</v>
      </c>
      <c r="G337" s="256"/>
      <c r="H337" s="256"/>
      <c r="I337" s="258"/>
      <c r="J337" s="258"/>
      <c r="K337" s="259">
        <v>85.18</v>
      </c>
      <c r="L337" s="260">
        <f t="shared" si="128"/>
        <v>0</v>
      </c>
      <c r="M337" s="260">
        <f t="shared" si="129"/>
        <v>0</v>
      </c>
      <c r="N337" s="260">
        <f t="shared" si="130"/>
        <v>0</v>
      </c>
      <c r="O337" s="259">
        <f t="shared" si="134"/>
        <v>31</v>
      </c>
      <c r="P337" s="261">
        <f t="shared" si="131"/>
        <v>2640.58</v>
      </c>
      <c r="Q337" s="73"/>
      <c r="R337" s="73"/>
      <c r="S337" s="73"/>
    </row>
    <row r="338" spans="1:19" s="22" customFormat="1" ht="15.75">
      <c r="A338" s="48" t="s">
        <v>807</v>
      </c>
      <c r="B338" s="57" t="s">
        <v>297</v>
      </c>
      <c r="C338" s="48" t="s">
        <v>27</v>
      </c>
      <c r="D338" s="58">
        <v>15</v>
      </c>
      <c r="E338" s="19">
        <v>94.87</v>
      </c>
      <c r="F338" s="20">
        <f t="shared" si="133"/>
        <v>1423.05</v>
      </c>
      <c r="G338" s="256"/>
      <c r="H338" s="256"/>
      <c r="I338" s="258"/>
      <c r="J338" s="258"/>
      <c r="K338" s="259">
        <v>80.98</v>
      </c>
      <c r="L338" s="260">
        <f t="shared" si="128"/>
        <v>0</v>
      </c>
      <c r="M338" s="260">
        <f t="shared" si="129"/>
        <v>0</v>
      </c>
      <c r="N338" s="260">
        <f t="shared" si="130"/>
        <v>0</v>
      </c>
      <c r="O338" s="259">
        <f t="shared" si="134"/>
        <v>15</v>
      </c>
      <c r="P338" s="261">
        <f t="shared" si="131"/>
        <v>1214.7</v>
      </c>
      <c r="Q338" s="73"/>
      <c r="R338" s="73"/>
      <c r="S338" s="73"/>
    </row>
    <row r="339" spans="1:19" s="22" customFormat="1" ht="15.75">
      <c r="A339" s="48"/>
      <c r="B339" s="65" t="s">
        <v>1126</v>
      </c>
      <c r="C339" s="48"/>
      <c r="D339" s="58"/>
      <c r="E339" s="19"/>
      <c r="F339" s="77">
        <f>SUM(F327:F338)</f>
        <v>10641.089999999998</v>
      </c>
      <c r="G339" s="256"/>
      <c r="H339" s="256"/>
      <c r="I339" s="258"/>
      <c r="J339" s="258"/>
      <c r="K339" s="259"/>
      <c r="L339" s="260"/>
      <c r="M339" s="260"/>
      <c r="N339" s="260"/>
      <c r="O339" s="259"/>
      <c r="P339" s="261"/>
      <c r="Q339" s="73"/>
      <c r="R339" s="309">
        <f>SUM(P258:P338)</f>
        <v>38227.289999999994</v>
      </c>
      <c r="S339" s="73"/>
    </row>
    <row r="340" spans="1:19" s="22" customFormat="1" ht="15.75">
      <c r="A340" s="31" t="s">
        <v>808</v>
      </c>
      <c r="B340" s="119" t="s">
        <v>298</v>
      </c>
      <c r="C340" s="109"/>
      <c r="D340" s="120"/>
      <c r="E340" s="121"/>
      <c r="F340" s="111"/>
      <c r="G340" s="256"/>
      <c r="H340" s="256"/>
      <c r="I340" s="258"/>
      <c r="J340" s="258"/>
      <c r="K340" s="259"/>
      <c r="L340" s="260"/>
      <c r="M340" s="260"/>
      <c r="N340" s="260"/>
      <c r="O340" s="259"/>
      <c r="P340" s="261"/>
      <c r="Q340" s="73"/>
      <c r="R340" s="73"/>
      <c r="S340" s="73"/>
    </row>
    <row r="341" spans="1:19" s="22" customFormat="1" ht="15.75">
      <c r="A341" s="48"/>
      <c r="B341" s="119" t="s">
        <v>16</v>
      </c>
      <c r="C341" s="109"/>
      <c r="D341" s="122"/>
      <c r="E341" s="121"/>
      <c r="F341" s="111"/>
      <c r="G341" s="256"/>
      <c r="H341" s="256"/>
      <c r="I341" s="258"/>
      <c r="J341" s="258"/>
      <c r="K341" s="259"/>
      <c r="L341" s="260"/>
      <c r="M341" s="260"/>
      <c r="N341" s="260"/>
      <c r="O341" s="259"/>
      <c r="P341" s="261"/>
      <c r="Q341" s="73"/>
      <c r="R341" s="73"/>
      <c r="S341" s="73"/>
    </row>
    <row r="342" spans="1:19" s="22" customFormat="1" ht="15.75">
      <c r="A342" s="48" t="s">
        <v>809</v>
      </c>
      <c r="B342" s="57" t="s">
        <v>299</v>
      </c>
      <c r="C342" s="48" t="s">
        <v>27</v>
      </c>
      <c r="D342" s="63">
        <v>237.27</v>
      </c>
      <c r="E342" s="19">
        <v>18.54</v>
      </c>
      <c r="F342" s="20">
        <f>D342*E342</f>
        <v>4398.9858000000004</v>
      </c>
      <c r="G342" s="256"/>
      <c r="H342" s="256"/>
      <c r="I342" s="258"/>
      <c r="J342" s="258"/>
      <c r="K342" s="259">
        <v>24.12</v>
      </c>
      <c r="L342" s="260">
        <f t="shared" si="128"/>
        <v>0</v>
      </c>
      <c r="M342" s="260">
        <f t="shared" si="129"/>
        <v>0</v>
      </c>
      <c r="N342" s="260">
        <f t="shared" si="130"/>
        <v>0</v>
      </c>
      <c r="O342" s="259">
        <f t="shared" ref="O342:O348" si="135">D342+H342-I342+J342-G342</f>
        <v>237.27</v>
      </c>
      <c r="P342" s="261">
        <f t="shared" si="131"/>
        <v>5722.95</v>
      </c>
      <c r="Q342" s="73"/>
      <c r="R342" s="73"/>
      <c r="S342" s="73"/>
    </row>
    <row r="343" spans="1:19" s="22" customFormat="1" ht="15.75">
      <c r="A343" s="48" t="s">
        <v>810</v>
      </c>
      <c r="B343" s="57" t="s">
        <v>300</v>
      </c>
      <c r="C343" s="48" t="s">
        <v>27</v>
      </c>
      <c r="D343" s="63">
        <v>107.14</v>
      </c>
      <c r="E343" s="19">
        <v>36</v>
      </c>
      <c r="F343" s="20">
        <f t="shared" ref="F343:F348" si="136">D343*E343</f>
        <v>3857.04</v>
      </c>
      <c r="G343" s="256"/>
      <c r="H343" s="256"/>
      <c r="I343" s="258"/>
      <c r="J343" s="258"/>
      <c r="K343" s="259">
        <v>44</v>
      </c>
      <c r="L343" s="260">
        <f t="shared" si="128"/>
        <v>0</v>
      </c>
      <c r="M343" s="260">
        <f t="shared" si="129"/>
        <v>0</v>
      </c>
      <c r="N343" s="260">
        <f t="shared" si="130"/>
        <v>0</v>
      </c>
      <c r="O343" s="259">
        <f t="shared" si="135"/>
        <v>107.14</v>
      </c>
      <c r="P343" s="261">
        <f t="shared" si="131"/>
        <v>4714.16</v>
      </c>
      <c r="Q343" s="73"/>
      <c r="R343" s="73"/>
      <c r="S343" s="73"/>
    </row>
    <row r="344" spans="1:19" s="22" customFormat="1" ht="15.75">
      <c r="A344" s="48" t="s">
        <v>811</v>
      </c>
      <c r="B344" s="57" t="s">
        <v>301</v>
      </c>
      <c r="C344" s="48" t="s">
        <v>30</v>
      </c>
      <c r="D344" s="63">
        <v>52</v>
      </c>
      <c r="E344" s="19">
        <v>25.16</v>
      </c>
      <c r="F344" s="20">
        <f t="shared" si="136"/>
        <v>1308.32</v>
      </c>
      <c r="G344" s="256"/>
      <c r="H344" s="256"/>
      <c r="I344" s="258"/>
      <c r="J344" s="258"/>
      <c r="K344" s="259">
        <v>29.25</v>
      </c>
      <c r="L344" s="260">
        <f t="shared" si="128"/>
        <v>0</v>
      </c>
      <c r="M344" s="260">
        <f t="shared" si="129"/>
        <v>0</v>
      </c>
      <c r="N344" s="260">
        <f t="shared" si="130"/>
        <v>0</v>
      </c>
      <c r="O344" s="259">
        <f t="shared" si="135"/>
        <v>52</v>
      </c>
      <c r="P344" s="261">
        <f t="shared" si="131"/>
        <v>1521</v>
      </c>
      <c r="Q344" s="73"/>
      <c r="R344" s="73"/>
      <c r="S344" s="73"/>
    </row>
    <row r="345" spans="1:19" s="22" customFormat="1" ht="15.75">
      <c r="A345" s="48" t="s">
        <v>811</v>
      </c>
      <c r="B345" s="57" t="s">
        <v>302</v>
      </c>
      <c r="C345" s="46" t="s">
        <v>30</v>
      </c>
      <c r="D345" s="62">
        <v>26</v>
      </c>
      <c r="E345" s="46">
        <v>15.9</v>
      </c>
      <c r="F345" s="20">
        <f t="shared" si="136"/>
        <v>413.40000000000003</v>
      </c>
      <c r="G345" s="256"/>
      <c r="H345" s="256"/>
      <c r="I345" s="258"/>
      <c r="J345" s="258"/>
      <c r="K345" s="259">
        <v>20.09</v>
      </c>
      <c r="L345" s="260">
        <f t="shared" si="128"/>
        <v>0</v>
      </c>
      <c r="M345" s="260">
        <f t="shared" si="129"/>
        <v>0</v>
      </c>
      <c r="N345" s="260">
        <f t="shared" si="130"/>
        <v>0</v>
      </c>
      <c r="O345" s="259">
        <f t="shared" si="135"/>
        <v>26</v>
      </c>
      <c r="P345" s="261">
        <f t="shared" si="131"/>
        <v>522.34</v>
      </c>
      <c r="Q345" s="73"/>
      <c r="R345" s="73"/>
      <c r="S345" s="73"/>
    </row>
    <row r="346" spans="1:19" s="73" customFormat="1" ht="15.75">
      <c r="A346" s="48" t="s">
        <v>812</v>
      </c>
      <c r="B346" s="57" t="s">
        <v>303</v>
      </c>
      <c r="C346" s="48" t="s">
        <v>30</v>
      </c>
      <c r="D346" s="56">
        <v>4</v>
      </c>
      <c r="E346" s="106">
        <v>15.84</v>
      </c>
      <c r="F346" s="20">
        <f t="shared" si="136"/>
        <v>63.36</v>
      </c>
      <c r="G346" s="256"/>
      <c r="H346" s="256"/>
      <c r="I346" s="258"/>
      <c r="J346" s="258"/>
      <c r="K346" s="259">
        <v>20.010000000000002</v>
      </c>
      <c r="L346" s="260">
        <f t="shared" si="128"/>
        <v>0</v>
      </c>
      <c r="M346" s="260">
        <f t="shared" si="129"/>
        <v>0</v>
      </c>
      <c r="N346" s="260">
        <f t="shared" si="130"/>
        <v>0</v>
      </c>
      <c r="O346" s="259">
        <f t="shared" si="135"/>
        <v>4</v>
      </c>
      <c r="P346" s="261">
        <f t="shared" si="131"/>
        <v>80.040000000000006</v>
      </c>
    </row>
    <row r="347" spans="1:19" s="22" customFormat="1" ht="15.75">
      <c r="A347" s="48" t="s">
        <v>813</v>
      </c>
      <c r="B347" s="57" t="s">
        <v>304</v>
      </c>
      <c r="C347" s="46" t="s">
        <v>30</v>
      </c>
      <c r="D347" s="58">
        <v>4</v>
      </c>
      <c r="E347" s="19">
        <v>46.64</v>
      </c>
      <c r="F347" s="20">
        <f t="shared" si="136"/>
        <v>186.56</v>
      </c>
      <c r="G347" s="256"/>
      <c r="H347" s="256"/>
      <c r="I347" s="258"/>
      <c r="J347" s="258"/>
      <c r="K347" s="259">
        <v>48.78</v>
      </c>
      <c r="L347" s="260">
        <f t="shared" si="128"/>
        <v>0</v>
      </c>
      <c r="M347" s="260">
        <f t="shared" si="129"/>
        <v>0</v>
      </c>
      <c r="N347" s="260">
        <f t="shared" si="130"/>
        <v>0</v>
      </c>
      <c r="O347" s="259">
        <f t="shared" si="135"/>
        <v>4</v>
      </c>
      <c r="P347" s="261">
        <f t="shared" si="131"/>
        <v>195.12</v>
      </c>
      <c r="Q347" s="73"/>
      <c r="R347" s="73"/>
      <c r="S347" s="73"/>
    </row>
    <row r="348" spans="1:19" s="22" customFormat="1" ht="15.75">
      <c r="A348" s="48" t="s">
        <v>814</v>
      </c>
      <c r="B348" s="57" t="s">
        <v>305</v>
      </c>
      <c r="C348" s="46" t="s">
        <v>30</v>
      </c>
      <c r="D348" s="58">
        <v>6</v>
      </c>
      <c r="E348" s="19">
        <v>41.45</v>
      </c>
      <c r="F348" s="20">
        <f t="shared" si="136"/>
        <v>248.70000000000002</v>
      </c>
      <c r="G348" s="256"/>
      <c r="H348" s="256"/>
      <c r="I348" s="258"/>
      <c r="J348" s="258"/>
      <c r="K348" s="259">
        <v>57.19</v>
      </c>
      <c r="L348" s="260">
        <f t="shared" si="128"/>
        <v>0</v>
      </c>
      <c r="M348" s="260">
        <f t="shared" si="129"/>
        <v>0</v>
      </c>
      <c r="N348" s="260">
        <f t="shared" si="130"/>
        <v>0</v>
      </c>
      <c r="O348" s="259">
        <f t="shared" si="135"/>
        <v>6</v>
      </c>
      <c r="P348" s="261">
        <f t="shared" si="131"/>
        <v>343.14</v>
      </c>
      <c r="Q348" s="73"/>
      <c r="R348" s="73"/>
      <c r="S348" s="73"/>
    </row>
    <row r="349" spans="1:19" s="22" customFormat="1" ht="30">
      <c r="A349" s="48" t="s">
        <v>1243</v>
      </c>
      <c r="B349" s="57" t="s">
        <v>1239</v>
      </c>
      <c r="C349" s="57" t="s">
        <v>27</v>
      </c>
      <c r="D349" s="58"/>
      <c r="E349" s="19"/>
      <c r="F349" s="20"/>
      <c r="G349" s="256"/>
      <c r="H349" s="256"/>
      <c r="I349" s="258"/>
      <c r="J349" s="258">
        <v>40</v>
      </c>
      <c r="K349" s="259">
        <v>22.88</v>
      </c>
      <c r="L349" s="260">
        <f t="shared" ref="L349:L352" si="137">ROUND(H349*K349,2)</f>
        <v>0</v>
      </c>
      <c r="M349" s="260">
        <f t="shared" ref="M349:M352" si="138">ROUND(I349*K349,2)</f>
        <v>0</v>
      </c>
      <c r="N349" s="260">
        <f t="shared" ref="N349:N352" si="139">ROUND(J349*K349,2)</f>
        <v>915.2</v>
      </c>
      <c r="O349" s="259">
        <f t="shared" ref="O349:O352" si="140">D349+H349-I349+J349-G349</f>
        <v>40</v>
      </c>
      <c r="P349" s="261">
        <f t="shared" ref="P349:P352" si="141">ROUND(O349*K349,2)</f>
        <v>915.2</v>
      </c>
      <c r="Q349" s="73"/>
      <c r="R349" s="73"/>
      <c r="S349" s="73"/>
    </row>
    <row r="350" spans="1:19" s="22" customFormat="1" ht="45">
      <c r="A350" s="48" t="s">
        <v>1244</v>
      </c>
      <c r="B350" s="57" t="s">
        <v>1240</v>
      </c>
      <c r="C350" s="57" t="s">
        <v>27</v>
      </c>
      <c r="D350" s="58"/>
      <c r="E350" s="19"/>
      <c r="F350" s="20"/>
      <c r="G350" s="256"/>
      <c r="H350" s="256"/>
      <c r="I350" s="258"/>
      <c r="J350" s="258">
        <v>40</v>
      </c>
      <c r="K350" s="259">
        <v>35.24</v>
      </c>
      <c r="L350" s="260">
        <f t="shared" si="137"/>
        <v>0</v>
      </c>
      <c r="M350" s="260">
        <f t="shared" si="138"/>
        <v>0</v>
      </c>
      <c r="N350" s="260">
        <f t="shared" si="139"/>
        <v>1409.6</v>
      </c>
      <c r="O350" s="259">
        <f t="shared" si="140"/>
        <v>40</v>
      </c>
      <c r="P350" s="261">
        <f t="shared" si="141"/>
        <v>1409.6</v>
      </c>
      <c r="Q350" s="73"/>
      <c r="R350" s="73"/>
      <c r="S350" s="73"/>
    </row>
    <row r="351" spans="1:19" s="22" customFormat="1" ht="30">
      <c r="A351" s="48" t="s">
        <v>1245</v>
      </c>
      <c r="B351" s="57" t="s">
        <v>1241</v>
      </c>
      <c r="C351" s="57" t="s">
        <v>27</v>
      </c>
      <c r="D351" s="58"/>
      <c r="E351" s="19"/>
      <c r="F351" s="20"/>
      <c r="G351" s="256"/>
      <c r="H351" s="256"/>
      <c r="I351" s="258"/>
      <c r="J351" s="258">
        <v>80</v>
      </c>
      <c r="K351" s="259">
        <v>31.53</v>
      </c>
      <c r="L351" s="260">
        <f t="shared" si="137"/>
        <v>0</v>
      </c>
      <c r="M351" s="260">
        <f t="shared" si="138"/>
        <v>0</v>
      </c>
      <c r="N351" s="260">
        <f t="shared" si="139"/>
        <v>2522.4</v>
      </c>
      <c r="O351" s="259">
        <f t="shared" si="140"/>
        <v>80</v>
      </c>
      <c r="P351" s="261">
        <f t="shared" si="141"/>
        <v>2522.4</v>
      </c>
      <c r="Q351" s="73"/>
      <c r="R351" s="73"/>
      <c r="S351" s="73"/>
    </row>
    <row r="352" spans="1:19" s="22" customFormat="1" ht="45">
      <c r="A352" s="48" t="s">
        <v>1246</v>
      </c>
      <c r="B352" s="57" t="s">
        <v>1242</v>
      </c>
      <c r="C352" s="57" t="s">
        <v>27</v>
      </c>
      <c r="D352" s="58"/>
      <c r="E352" s="19"/>
      <c r="F352" s="20"/>
      <c r="G352" s="256"/>
      <c r="H352" s="256"/>
      <c r="I352" s="258"/>
      <c r="J352" s="258">
        <v>80</v>
      </c>
      <c r="K352" s="259">
        <v>45.24</v>
      </c>
      <c r="L352" s="260">
        <f t="shared" si="137"/>
        <v>0</v>
      </c>
      <c r="M352" s="260">
        <f t="shared" si="138"/>
        <v>0</v>
      </c>
      <c r="N352" s="260">
        <f t="shared" si="139"/>
        <v>3619.2</v>
      </c>
      <c r="O352" s="259">
        <f t="shared" si="140"/>
        <v>80</v>
      </c>
      <c r="P352" s="261">
        <f t="shared" si="141"/>
        <v>3619.2</v>
      </c>
      <c r="Q352" s="73"/>
      <c r="R352" s="73"/>
      <c r="S352" s="73"/>
    </row>
    <row r="353" spans="1:19" s="22" customFormat="1" ht="15.75">
      <c r="A353" s="48"/>
      <c r="B353" s="65" t="s">
        <v>1125</v>
      </c>
      <c r="C353" s="48"/>
      <c r="D353" s="58"/>
      <c r="E353" s="19"/>
      <c r="F353" s="77">
        <f>SUM(F342:F348)</f>
        <v>10476.3658</v>
      </c>
      <c r="G353" s="256"/>
      <c r="H353" s="256"/>
      <c r="I353" s="258"/>
      <c r="J353" s="258"/>
      <c r="K353" s="259"/>
      <c r="L353" s="260"/>
      <c r="M353" s="260"/>
      <c r="N353" s="260"/>
      <c r="O353" s="259"/>
      <c r="P353" s="261"/>
      <c r="Q353" s="73"/>
      <c r="R353" s="73"/>
      <c r="S353" s="73"/>
    </row>
    <row r="354" spans="1:19" s="22" customFormat="1" ht="15.75">
      <c r="A354" s="31" t="s">
        <v>815</v>
      </c>
      <c r="B354" s="119" t="s">
        <v>306</v>
      </c>
      <c r="C354" s="109"/>
      <c r="D354" s="120"/>
      <c r="E354" s="121"/>
      <c r="F354" s="111"/>
      <c r="G354" s="256"/>
      <c r="H354" s="256"/>
      <c r="I354" s="258"/>
      <c r="J354" s="258"/>
      <c r="K354" s="259"/>
      <c r="L354" s="260"/>
      <c r="M354" s="260"/>
      <c r="N354" s="260"/>
      <c r="O354" s="259"/>
      <c r="P354" s="261"/>
      <c r="Q354" s="73"/>
      <c r="R354" s="73"/>
      <c r="S354" s="73"/>
    </row>
    <row r="355" spans="1:19" s="22" customFormat="1" ht="15.75">
      <c r="A355" s="48" t="s">
        <v>816</v>
      </c>
      <c r="B355" s="55" t="s">
        <v>307</v>
      </c>
      <c r="C355" s="46" t="s">
        <v>30</v>
      </c>
      <c r="D355" s="58">
        <v>24</v>
      </c>
      <c r="E355" s="19">
        <v>27.03</v>
      </c>
      <c r="F355" s="20">
        <f t="shared" ref="F355:F356" si="142">D355*E355</f>
        <v>648.72</v>
      </c>
      <c r="G355" s="256"/>
      <c r="H355" s="256"/>
      <c r="I355" s="258"/>
      <c r="J355" s="258"/>
      <c r="K355" s="259">
        <v>36.049999999999997</v>
      </c>
      <c r="L355" s="260">
        <f t="shared" si="128"/>
        <v>0</v>
      </c>
      <c r="M355" s="260">
        <f t="shared" si="129"/>
        <v>0</v>
      </c>
      <c r="N355" s="260">
        <f t="shared" si="130"/>
        <v>0</v>
      </c>
      <c r="O355" s="259">
        <f t="shared" ref="O355:O356" si="143">D355+H355-I355+J355-G355</f>
        <v>24</v>
      </c>
      <c r="P355" s="261">
        <f t="shared" si="131"/>
        <v>865.2</v>
      </c>
      <c r="Q355" s="73"/>
      <c r="R355" s="73"/>
      <c r="S355" s="73"/>
    </row>
    <row r="356" spans="1:19" s="22" customFormat="1" ht="15.75">
      <c r="A356" s="48" t="s">
        <v>817</v>
      </c>
      <c r="B356" s="55" t="s">
        <v>308</v>
      </c>
      <c r="C356" s="46" t="s">
        <v>30</v>
      </c>
      <c r="D356" s="58">
        <v>20</v>
      </c>
      <c r="E356" s="19">
        <v>64.290000000000006</v>
      </c>
      <c r="F356" s="20">
        <f t="shared" si="142"/>
        <v>1285.8000000000002</v>
      </c>
      <c r="G356" s="256"/>
      <c r="H356" s="256"/>
      <c r="I356" s="258"/>
      <c r="J356" s="258"/>
      <c r="K356" s="259">
        <v>83.54</v>
      </c>
      <c r="L356" s="260">
        <f t="shared" si="128"/>
        <v>0</v>
      </c>
      <c r="M356" s="260">
        <f t="shared" si="129"/>
        <v>0</v>
      </c>
      <c r="N356" s="260">
        <f t="shared" si="130"/>
        <v>0</v>
      </c>
      <c r="O356" s="259">
        <f t="shared" si="143"/>
        <v>20</v>
      </c>
      <c r="P356" s="261">
        <f t="shared" si="131"/>
        <v>1670.8</v>
      </c>
      <c r="Q356" s="73"/>
      <c r="R356" s="73"/>
      <c r="S356" s="73"/>
    </row>
    <row r="357" spans="1:19" s="22" customFormat="1" ht="30">
      <c r="A357" s="48" t="s">
        <v>1248</v>
      </c>
      <c r="B357" s="57" t="s">
        <v>1247</v>
      </c>
      <c r="C357" s="46" t="s">
        <v>30</v>
      </c>
      <c r="D357" s="58"/>
      <c r="E357" s="19"/>
      <c r="F357" s="20"/>
      <c r="G357" s="256"/>
      <c r="H357" s="256"/>
      <c r="I357" s="258"/>
      <c r="J357" s="258">
        <v>5</v>
      </c>
      <c r="K357" s="259">
        <v>606.79</v>
      </c>
      <c r="L357" s="260">
        <f t="shared" ref="L357" si="144">ROUND(H357*K357,2)</f>
        <v>0</v>
      </c>
      <c r="M357" s="260">
        <f t="shared" ref="M357" si="145">ROUND(I357*K357,2)</f>
        <v>0</v>
      </c>
      <c r="N357" s="260">
        <f t="shared" ref="N357" si="146">ROUND(J357*K357,2)</f>
        <v>3033.95</v>
      </c>
      <c r="O357" s="259">
        <f>D357+H357-I357+J357-G357</f>
        <v>5</v>
      </c>
      <c r="P357" s="261">
        <f t="shared" ref="P357" si="147">ROUND(O357*K357,2)</f>
        <v>3033.95</v>
      </c>
      <c r="Q357" s="73"/>
      <c r="R357" s="73"/>
      <c r="S357" s="73"/>
    </row>
    <row r="358" spans="1:19" s="82" customFormat="1" ht="15.75">
      <c r="A358" s="53"/>
      <c r="B358" s="65" t="s">
        <v>1124</v>
      </c>
      <c r="C358" s="53"/>
      <c r="D358" s="114"/>
      <c r="E358" s="81"/>
      <c r="F358" s="77">
        <f>SUM(F355:F356)</f>
        <v>1934.5200000000002</v>
      </c>
      <c r="G358" s="256"/>
      <c r="H358" s="256"/>
      <c r="I358" s="258"/>
      <c r="J358" s="258"/>
      <c r="K358" s="259"/>
      <c r="L358" s="260"/>
      <c r="M358" s="260"/>
      <c r="N358" s="260"/>
      <c r="O358" s="259"/>
      <c r="P358" s="261"/>
      <c r="Q358" s="104"/>
      <c r="R358" s="310">
        <f>SUM(P342:P357)</f>
        <v>27135.100000000006</v>
      </c>
      <c r="S358" s="104"/>
    </row>
    <row r="359" spans="1:19" s="22" customFormat="1" ht="15.75">
      <c r="A359" s="31" t="s">
        <v>818</v>
      </c>
      <c r="B359" s="119" t="s">
        <v>532</v>
      </c>
      <c r="C359" s="109"/>
      <c r="D359" s="120"/>
      <c r="E359" s="121"/>
      <c r="F359" s="111"/>
      <c r="G359" s="256"/>
      <c r="H359" s="256"/>
      <c r="I359" s="258"/>
      <c r="J359" s="258"/>
      <c r="K359" s="259"/>
      <c r="L359" s="260"/>
      <c r="M359" s="260"/>
      <c r="N359" s="260"/>
      <c r="O359" s="259"/>
      <c r="P359" s="261"/>
      <c r="Q359" s="73"/>
      <c r="R359" s="73"/>
      <c r="S359" s="73"/>
    </row>
    <row r="360" spans="1:19" s="22" customFormat="1" ht="15.75">
      <c r="A360" s="48" t="s">
        <v>819</v>
      </c>
      <c r="B360" s="57" t="s">
        <v>309</v>
      </c>
      <c r="C360" s="48" t="s">
        <v>27</v>
      </c>
      <c r="D360" s="58">
        <v>213.06</v>
      </c>
      <c r="E360" s="19">
        <v>34.229999999999997</v>
      </c>
      <c r="F360" s="20">
        <f t="shared" ref="F360:F399" si="148">D360*E360</f>
        <v>7293.0437999999995</v>
      </c>
      <c r="G360" s="256"/>
      <c r="H360" s="256"/>
      <c r="I360" s="258"/>
      <c r="J360" s="258"/>
      <c r="K360" s="259">
        <v>46.59</v>
      </c>
      <c r="L360" s="260">
        <f t="shared" si="128"/>
        <v>0</v>
      </c>
      <c r="M360" s="260">
        <f t="shared" si="129"/>
        <v>0</v>
      </c>
      <c r="N360" s="260">
        <f t="shared" si="130"/>
        <v>0</v>
      </c>
      <c r="O360" s="259">
        <f t="shared" ref="O360:O399" si="149">D360+H360-I360+J360-G360</f>
        <v>213.06</v>
      </c>
      <c r="P360" s="261">
        <f t="shared" si="131"/>
        <v>9926.4699999999993</v>
      </c>
      <c r="Q360" s="73"/>
      <c r="R360" s="73"/>
      <c r="S360" s="73"/>
    </row>
    <row r="361" spans="1:19" s="22" customFormat="1" ht="15.75">
      <c r="A361" s="48" t="s">
        <v>820</v>
      </c>
      <c r="B361" s="57" t="s">
        <v>310</v>
      </c>
      <c r="C361" s="48" t="s">
        <v>27</v>
      </c>
      <c r="D361" s="58">
        <v>125.81</v>
      </c>
      <c r="E361" s="19">
        <v>13.69</v>
      </c>
      <c r="F361" s="20">
        <f t="shared" si="148"/>
        <v>1722.3389</v>
      </c>
      <c r="G361" s="256"/>
      <c r="H361" s="256"/>
      <c r="I361" s="258"/>
      <c r="J361" s="258"/>
      <c r="K361" s="259">
        <v>16.739999999999998</v>
      </c>
      <c r="L361" s="260">
        <f t="shared" si="128"/>
        <v>0</v>
      </c>
      <c r="M361" s="260">
        <f t="shared" si="129"/>
        <v>0</v>
      </c>
      <c r="N361" s="260">
        <f t="shared" si="130"/>
        <v>0</v>
      </c>
      <c r="O361" s="259">
        <f t="shared" si="149"/>
        <v>125.81</v>
      </c>
      <c r="P361" s="261">
        <f t="shared" si="131"/>
        <v>2106.06</v>
      </c>
      <c r="Q361" s="73"/>
      <c r="R361" s="73"/>
      <c r="S361" s="73"/>
    </row>
    <row r="362" spans="1:19" s="22" customFormat="1" ht="15.75">
      <c r="A362" s="48" t="s">
        <v>821</v>
      </c>
      <c r="B362" s="57" t="s">
        <v>311</v>
      </c>
      <c r="C362" s="48" t="s">
        <v>27</v>
      </c>
      <c r="D362" s="58">
        <v>136.81</v>
      </c>
      <c r="E362" s="19">
        <v>17.850000000000001</v>
      </c>
      <c r="F362" s="20">
        <f t="shared" si="148"/>
        <v>2442.0585000000001</v>
      </c>
      <c r="G362" s="256"/>
      <c r="H362" s="256"/>
      <c r="I362" s="258"/>
      <c r="J362" s="258"/>
      <c r="K362" s="259">
        <v>24.38</v>
      </c>
      <c r="L362" s="260">
        <f t="shared" si="128"/>
        <v>0</v>
      </c>
      <c r="M362" s="260">
        <f t="shared" si="129"/>
        <v>0</v>
      </c>
      <c r="N362" s="260">
        <f t="shared" si="130"/>
        <v>0</v>
      </c>
      <c r="O362" s="259">
        <f t="shared" si="149"/>
        <v>136.81</v>
      </c>
      <c r="P362" s="261">
        <f t="shared" si="131"/>
        <v>3335.43</v>
      </c>
      <c r="Q362" s="73"/>
      <c r="R362" s="73"/>
      <c r="S362" s="73"/>
    </row>
    <row r="363" spans="1:19" s="22" customFormat="1" ht="15.75">
      <c r="A363" s="48" t="s">
        <v>822</v>
      </c>
      <c r="B363" s="57" t="s">
        <v>312</v>
      </c>
      <c r="C363" s="48" t="s">
        <v>27</v>
      </c>
      <c r="D363" s="58">
        <v>92.42</v>
      </c>
      <c r="E363" s="19">
        <v>24.77</v>
      </c>
      <c r="F363" s="20">
        <f t="shared" si="148"/>
        <v>2289.2433999999998</v>
      </c>
      <c r="G363" s="256"/>
      <c r="H363" s="256"/>
      <c r="I363" s="258"/>
      <c r="J363" s="258"/>
      <c r="K363" s="259">
        <v>29.98</v>
      </c>
      <c r="L363" s="260">
        <f t="shared" si="128"/>
        <v>0</v>
      </c>
      <c r="M363" s="260">
        <f t="shared" si="129"/>
        <v>0</v>
      </c>
      <c r="N363" s="260">
        <f t="shared" si="130"/>
        <v>0</v>
      </c>
      <c r="O363" s="259">
        <f t="shared" si="149"/>
        <v>92.42</v>
      </c>
      <c r="P363" s="261">
        <f t="shared" si="131"/>
        <v>2770.75</v>
      </c>
      <c r="Q363" s="73"/>
      <c r="R363" s="73"/>
      <c r="S363" s="73"/>
    </row>
    <row r="364" spans="1:19" s="22" customFormat="1" ht="15.75">
      <c r="A364" s="48" t="s">
        <v>823</v>
      </c>
      <c r="B364" s="57" t="s">
        <v>313</v>
      </c>
      <c r="C364" s="48" t="s">
        <v>27</v>
      </c>
      <c r="D364" s="58">
        <v>37.6</v>
      </c>
      <c r="E364" s="19">
        <v>36</v>
      </c>
      <c r="F364" s="20">
        <f t="shared" si="148"/>
        <v>1353.6000000000001</v>
      </c>
      <c r="G364" s="256"/>
      <c r="H364" s="256"/>
      <c r="I364" s="258"/>
      <c r="J364" s="258"/>
      <c r="K364" s="259">
        <v>44</v>
      </c>
      <c r="L364" s="260">
        <f t="shared" si="128"/>
        <v>0</v>
      </c>
      <c r="M364" s="260">
        <f t="shared" si="129"/>
        <v>0</v>
      </c>
      <c r="N364" s="260">
        <f t="shared" si="130"/>
        <v>0</v>
      </c>
      <c r="O364" s="259">
        <f t="shared" si="149"/>
        <v>37.6</v>
      </c>
      <c r="P364" s="261">
        <f t="shared" si="131"/>
        <v>1654.4</v>
      </c>
      <c r="Q364" s="73"/>
      <c r="R364" s="73"/>
      <c r="S364" s="73"/>
    </row>
    <row r="365" spans="1:19" s="22" customFormat="1" ht="15.75">
      <c r="A365" s="48" t="s">
        <v>824</v>
      </c>
      <c r="B365" s="57" t="s">
        <v>314</v>
      </c>
      <c r="C365" s="48" t="s">
        <v>27</v>
      </c>
      <c r="D365" s="58">
        <v>37</v>
      </c>
      <c r="E365" s="19">
        <v>6.6</v>
      </c>
      <c r="F365" s="20">
        <f t="shared" si="148"/>
        <v>244.2</v>
      </c>
      <c r="G365" s="256"/>
      <c r="H365" s="256"/>
      <c r="I365" s="258"/>
      <c r="J365" s="258"/>
      <c r="K365" s="259">
        <v>7.84</v>
      </c>
      <c r="L365" s="260">
        <f t="shared" si="128"/>
        <v>0</v>
      </c>
      <c r="M365" s="260">
        <f t="shared" si="129"/>
        <v>0</v>
      </c>
      <c r="N365" s="260">
        <f t="shared" si="130"/>
        <v>0</v>
      </c>
      <c r="O365" s="259">
        <f t="shared" si="149"/>
        <v>37</v>
      </c>
      <c r="P365" s="261">
        <f t="shared" si="131"/>
        <v>290.08</v>
      </c>
      <c r="Q365" s="73"/>
      <c r="R365" s="73"/>
      <c r="S365" s="73"/>
    </row>
    <row r="366" spans="1:19" s="22" customFormat="1" ht="15.75">
      <c r="A366" s="48" t="s">
        <v>825</v>
      </c>
      <c r="B366" s="57" t="s">
        <v>315</v>
      </c>
      <c r="C366" s="48" t="s">
        <v>30</v>
      </c>
      <c r="D366" s="58">
        <v>97</v>
      </c>
      <c r="E366" s="19">
        <v>7.9</v>
      </c>
      <c r="F366" s="20">
        <f t="shared" si="148"/>
        <v>766.30000000000007</v>
      </c>
      <c r="G366" s="256"/>
      <c r="H366" s="256"/>
      <c r="I366" s="258"/>
      <c r="J366" s="258"/>
      <c r="K366" s="259">
        <v>9.66</v>
      </c>
      <c r="L366" s="260">
        <f t="shared" si="128"/>
        <v>0</v>
      </c>
      <c r="M366" s="260">
        <f t="shared" si="129"/>
        <v>0</v>
      </c>
      <c r="N366" s="260">
        <f t="shared" si="130"/>
        <v>0</v>
      </c>
      <c r="O366" s="259">
        <f t="shared" si="149"/>
        <v>97</v>
      </c>
      <c r="P366" s="261">
        <f t="shared" si="131"/>
        <v>937.02</v>
      </c>
      <c r="Q366" s="73"/>
      <c r="R366" s="73"/>
      <c r="S366" s="73"/>
    </row>
    <row r="367" spans="1:19" s="22" customFormat="1" ht="15.75">
      <c r="A367" s="48" t="s">
        <v>826</v>
      </c>
      <c r="B367" s="57" t="s">
        <v>316</v>
      </c>
      <c r="C367" s="48" t="s">
        <v>30</v>
      </c>
      <c r="D367" s="58">
        <v>23</v>
      </c>
      <c r="E367" s="19">
        <v>45.54</v>
      </c>
      <c r="F367" s="20">
        <f t="shared" si="148"/>
        <v>1047.42</v>
      </c>
      <c r="G367" s="256"/>
      <c r="H367" s="256"/>
      <c r="I367" s="258"/>
      <c r="J367" s="258"/>
      <c r="K367" s="259">
        <v>60.84</v>
      </c>
      <c r="L367" s="260">
        <f t="shared" si="128"/>
        <v>0</v>
      </c>
      <c r="M367" s="260">
        <f t="shared" si="129"/>
        <v>0</v>
      </c>
      <c r="N367" s="260">
        <f t="shared" si="130"/>
        <v>0</v>
      </c>
      <c r="O367" s="259">
        <f t="shared" si="149"/>
        <v>23</v>
      </c>
      <c r="P367" s="261">
        <f t="shared" si="131"/>
        <v>1399.32</v>
      </c>
      <c r="Q367" s="73"/>
      <c r="R367" s="73"/>
      <c r="S367" s="73"/>
    </row>
    <row r="368" spans="1:19" s="22" customFormat="1" ht="15.75">
      <c r="A368" s="48" t="s">
        <v>827</v>
      </c>
      <c r="B368" s="57" t="s">
        <v>317</v>
      </c>
      <c r="C368" s="48" t="s">
        <v>30</v>
      </c>
      <c r="D368" s="58">
        <v>7</v>
      </c>
      <c r="E368" s="19">
        <v>15.9</v>
      </c>
      <c r="F368" s="20">
        <f t="shared" si="148"/>
        <v>111.3</v>
      </c>
      <c r="G368" s="256"/>
      <c r="H368" s="256"/>
      <c r="I368" s="258"/>
      <c r="J368" s="258"/>
      <c r="K368" s="259">
        <v>20.09</v>
      </c>
      <c r="L368" s="260">
        <f t="shared" si="128"/>
        <v>0</v>
      </c>
      <c r="M368" s="260">
        <f t="shared" si="129"/>
        <v>0</v>
      </c>
      <c r="N368" s="260">
        <f t="shared" si="130"/>
        <v>0</v>
      </c>
      <c r="O368" s="259">
        <f t="shared" si="149"/>
        <v>7</v>
      </c>
      <c r="P368" s="261">
        <f t="shared" si="131"/>
        <v>140.63</v>
      </c>
      <c r="Q368" s="73"/>
      <c r="R368" s="73"/>
      <c r="S368" s="73"/>
    </row>
    <row r="369" spans="1:19" s="22" customFormat="1" ht="15.75">
      <c r="A369" s="48" t="s">
        <v>828</v>
      </c>
      <c r="B369" s="57" t="s">
        <v>318</v>
      </c>
      <c r="C369" s="48" t="s">
        <v>30</v>
      </c>
      <c r="D369" s="58">
        <v>4</v>
      </c>
      <c r="E369" s="19">
        <v>11.16</v>
      </c>
      <c r="F369" s="20">
        <f t="shared" si="148"/>
        <v>44.64</v>
      </c>
      <c r="G369" s="256"/>
      <c r="H369" s="256"/>
      <c r="I369" s="258"/>
      <c r="J369" s="258"/>
      <c r="K369" s="259">
        <v>16.059999999999999</v>
      </c>
      <c r="L369" s="260">
        <f t="shared" si="128"/>
        <v>0</v>
      </c>
      <c r="M369" s="260">
        <f t="shared" si="129"/>
        <v>0</v>
      </c>
      <c r="N369" s="260">
        <f t="shared" si="130"/>
        <v>0</v>
      </c>
      <c r="O369" s="259">
        <f t="shared" si="149"/>
        <v>4</v>
      </c>
      <c r="P369" s="261">
        <f t="shared" si="131"/>
        <v>64.239999999999995</v>
      </c>
      <c r="Q369" s="73"/>
      <c r="R369" s="73"/>
      <c r="S369" s="73"/>
    </row>
    <row r="370" spans="1:19" s="22" customFormat="1" ht="15.75">
      <c r="A370" s="48" t="s">
        <v>829</v>
      </c>
      <c r="B370" s="57" t="s">
        <v>319</v>
      </c>
      <c r="C370" s="48" t="s">
        <v>30</v>
      </c>
      <c r="D370" s="58">
        <v>62</v>
      </c>
      <c r="E370" s="19">
        <v>6.75</v>
      </c>
      <c r="F370" s="20">
        <f t="shared" si="148"/>
        <v>418.5</v>
      </c>
      <c r="G370" s="256"/>
      <c r="H370" s="256"/>
      <c r="I370" s="258"/>
      <c r="J370" s="258"/>
      <c r="K370" s="259">
        <v>9.56</v>
      </c>
      <c r="L370" s="260">
        <f t="shared" si="128"/>
        <v>0</v>
      </c>
      <c r="M370" s="260">
        <f t="shared" si="129"/>
        <v>0</v>
      </c>
      <c r="N370" s="260">
        <f t="shared" si="130"/>
        <v>0</v>
      </c>
      <c r="O370" s="259">
        <f t="shared" si="149"/>
        <v>62</v>
      </c>
      <c r="P370" s="261">
        <f t="shared" si="131"/>
        <v>592.72</v>
      </c>
      <c r="Q370" s="73"/>
      <c r="R370" s="73"/>
      <c r="S370" s="73"/>
    </row>
    <row r="371" spans="1:19" s="22" customFormat="1" ht="15.75">
      <c r="A371" s="48" t="s">
        <v>830</v>
      </c>
      <c r="B371" s="57" t="s">
        <v>320</v>
      </c>
      <c r="C371" s="48" t="s">
        <v>30</v>
      </c>
      <c r="D371" s="58">
        <v>49</v>
      </c>
      <c r="E371" s="19">
        <v>4.9800000000000004</v>
      </c>
      <c r="F371" s="20">
        <f t="shared" si="148"/>
        <v>244.02</v>
      </c>
      <c r="G371" s="256"/>
      <c r="H371" s="256"/>
      <c r="I371" s="258"/>
      <c r="J371" s="258"/>
      <c r="K371" s="259">
        <v>7.41</v>
      </c>
      <c r="L371" s="260">
        <f t="shared" ref="L371:L386" si="150">ROUND(H371*K371,2)</f>
        <v>0</v>
      </c>
      <c r="M371" s="260">
        <f t="shared" ref="M371:M386" si="151">ROUND(I371*K371,2)</f>
        <v>0</v>
      </c>
      <c r="N371" s="260">
        <f t="shared" ref="N371:N386" si="152">ROUND(J371*K371,2)</f>
        <v>0</v>
      </c>
      <c r="O371" s="259">
        <f t="shared" si="149"/>
        <v>49</v>
      </c>
      <c r="P371" s="261">
        <f t="shared" ref="P371:P386" si="153">ROUND(O371*K371,2)</f>
        <v>363.09</v>
      </c>
      <c r="Q371" s="73"/>
      <c r="R371" s="73"/>
      <c r="S371" s="73"/>
    </row>
    <row r="372" spans="1:19" s="22" customFormat="1" ht="15.75">
      <c r="A372" s="48" t="s">
        <v>831</v>
      </c>
      <c r="B372" s="57" t="s">
        <v>321</v>
      </c>
      <c r="C372" s="48" t="s">
        <v>30</v>
      </c>
      <c r="D372" s="58">
        <v>26</v>
      </c>
      <c r="E372" s="19">
        <v>15.84</v>
      </c>
      <c r="F372" s="20">
        <f t="shared" si="148"/>
        <v>411.84</v>
      </c>
      <c r="G372" s="256"/>
      <c r="H372" s="256"/>
      <c r="I372" s="258"/>
      <c r="J372" s="258"/>
      <c r="K372" s="259">
        <v>20.010000000000002</v>
      </c>
      <c r="L372" s="260">
        <f t="shared" si="150"/>
        <v>0</v>
      </c>
      <c r="M372" s="260">
        <f t="shared" si="151"/>
        <v>0</v>
      </c>
      <c r="N372" s="260">
        <f t="shared" si="152"/>
        <v>0</v>
      </c>
      <c r="O372" s="259">
        <f t="shared" si="149"/>
        <v>26</v>
      </c>
      <c r="P372" s="261">
        <f t="shared" si="153"/>
        <v>520.26</v>
      </c>
      <c r="Q372" s="73"/>
      <c r="R372" s="73"/>
      <c r="S372" s="73"/>
    </row>
    <row r="373" spans="1:19" s="22" customFormat="1" ht="15.75">
      <c r="A373" s="48" t="s">
        <v>832</v>
      </c>
      <c r="B373" s="57" t="s">
        <v>322</v>
      </c>
      <c r="C373" s="48" t="s">
        <v>30</v>
      </c>
      <c r="D373" s="58">
        <v>35</v>
      </c>
      <c r="E373" s="19">
        <v>13.37</v>
      </c>
      <c r="F373" s="20">
        <f t="shared" si="148"/>
        <v>467.95</v>
      </c>
      <c r="G373" s="256"/>
      <c r="H373" s="256"/>
      <c r="I373" s="258"/>
      <c r="J373" s="258"/>
      <c r="K373" s="259">
        <v>21.03</v>
      </c>
      <c r="L373" s="260">
        <f t="shared" si="150"/>
        <v>0</v>
      </c>
      <c r="M373" s="260">
        <f t="shared" si="151"/>
        <v>0</v>
      </c>
      <c r="N373" s="260">
        <f t="shared" si="152"/>
        <v>0</v>
      </c>
      <c r="O373" s="259">
        <f t="shared" si="149"/>
        <v>35</v>
      </c>
      <c r="P373" s="261">
        <f t="shared" si="153"/>
        <v>736.05</v>
      </c>
      <c r="Q373" s="73"/>
      <c r="R373" s="73"/>
      <c r="S373" s="73"/>
    </row>
    <row r="374" spans="1:19" s="22" customFormat="1" ht="15.75">
      <c r="A374" s="48" t="s">
        <v>833</v>
      </c>
      <c r="B374" s="57" t="s">
        <v>323</v>
      </c>
      <c r="C374" s="48" t="s">
        <v>30</v>
      </c>
      <c r="D374" s="58">
        <v>3</v>
      </c>
      <c r="E374" s="19">
        <v>6.38</v>
      </c>
      <c r="F374" s="20">
        <f t="shared" si="148"/>
        <v>19.14</v>
      </c>
      <c r="G374" s="256"/>
      <c r="H374" s="256"/>
      <c r="I374" s="258"/>
      <c r="J374" s="258"/>
      <c r="K374" s="259">
        <v>8.9700000000000006</v>
      </c>
      <c r="L374" s="260">
        <f t="shared" si="150"/>
        <v>0</v>
      </c>
      <c r="M374" s="260">
        <f t="shared" si="151"/>
        <v>0</v>
      </c>
      <c r="N374" s="260">
        <f t="shared" si="152"/>
        <v>0</v>
      </c>
      <c r="O374" s="259">
        <f t="shared" si="149"/>
        <v>3</v>
      </c>
      <c r="P374" s="261">
        <f t="shared" si="153"/>
        <v>26.91</v>
      </c>
      <c r="Q374" s="73"/>
      <c r="R374" s="73"/>
      <c r="S374" s="73"/>
    </row>
    <row r="375" spans="1:19" s="22" customFormat="1" ht="15.75">
      <c r="A375" s="48" t="s">
        <v>834</v>
      </c>
      <c r="B375" s="57" t="s">
        <v>324</v>
      </c>
      <c r="C375" s="48" t="s">
        <v>30</v>
      </c>
      <c r="D375" s="58">
        <v>19</v>
      </c>
      <c r="E375" s="19">
        <v>5.23</v>
      </c>
      <c r="F375" s="20">
        <f t="shared" si="148"/>
        <v>99.37</v>
      </c>
      <c r="G375" s="256"/>
      <c r="H375" s="256"/>
      <c r="I375" s="258"/>
      <c r="J375" s="258"/>
      <c r="K375" s="259">
        <v>6.59</v>
      </c>
      <c r="L375" s="260">
        <f t="shared" si="150"/>
        <v>0</v>
      </c>
      <c r="M375" s="260">
        <f t="shared" si="151"/>
        <v>0</v>
      </c>
      <c r="N375" s="260">
        <f t="shared" si="152"/>
        <v>0</v>
      </c>
      <c r="O375" s="259">
        <f t="shared" si="149"/>
        <v>19</v>
      </c>
      <c r="P375" s="261">
        <f t="shared" si="153"/>
        <v>125.21</v>
      </c>
      <c r="Q375" s="73"/>
      <c r="R375" s="73"/>
      <c r="S375" s="73"/>
    </row>
    <row r="376" spans="1:19" s="73" customFormat="1" ht="15.75">
      <c r="A376" s="48" t="s">
        <v>835</v>
      </c>
      <c r="B376" s="57" t="s">
        <v>325</v>
      </c>
      <c r="C376" s="48" t="s">
        <v>30</v>
      </c>
      <c r="D376" s="58">
        <v>65</v>
      </c>
      <c r="E376" s="106">
        <v>5.23</v>
      </c>
      <c r="F376" s="20">
        <f t="shared" si="148"/>
        <v>339.95000000000005</v>
      </c>
      <c r="G376" s="256"/>
      <c r="H376" s="256"/>
      <c r="I376" s="258"/>
      <c r="J376" s="258"/>
      <c r="K376" s="259">
        <v>6.59</v>
      </c>
      <c r="L376" s="260">
        <f t="shared" si="150"/>
        <v>0</v>
      </c>
      <c r="M376" s="260">
        <f t="shared" si="151"/>
        <v>0</v>
      </c>
      <c r="N376" s="260">
        <f t="shared" si="152"/>
        <v>0</v>
      </c>
      <c r="O376" s="259">
        <f t="shared" si="149"/>
        <v>65</v>
      </c>
      <c r="P376" s="261">
        <f t="shared" si="153"/>
        <v>428.35</v>
      </c>
    </row>
    <row r="377" spans="1:19" s="22" customFormat="1" ht="15.75">
      <c r="A377" s="48" t="s">
        <v>836</v>
      </c>
      <c r="B377" s="55" t="s">
        <v>326</v>
      </c>
      <c r="C377" s="48" t="s">
        <v>30</v>
      </c>
      <c r="D377" s="56">
        <v>25</v>
      </c>
      <c r="E377" s="46">
        <v>38.35</v>
      </c>
      <c r="F377" s="20">
        <f t="shared" si="148"/>
        <v>958.75</v>
      </c>
      <c r="G377" s="256"/>
      <c r="H377" s="256"/>
      <c r="I377" s="258"/>
      <c r="J377" s="258"/>
      <c r="K377" s="259">
        <v>55.36</v>
      </c>
      <c r="L377" s="260">
        <f t="shared" si="150"/>
        <v>0</v>
      </c>
      <c r="M377" s="260">
        <f t="shared" si="151"/>
        <v>0</v>
      </c>
      <c r="N377" s="260">
        <f t="shared" si="152"/>
        <v>0</v>
      </c>
      <c r="O377" s="259">
        <f t="shared" si="149"/>
        <v>25</v>
      </c>
      <c r="P377" s="261">
        <f t="shared" si="153"/>
        <v>1384</v>
      </c>
      <c r="Q377" s="73"/>
      <c r="R377" s="73"/>
      <c r="S377" s="73"/>
    </row>
    <row r="378" spans="1:19" s="73" customFormat="1" ht="15.75">
      <c r="A378" s="48" t="s">
        <v>837</v>
      </c>
      <c r="B378" s="55" t="s">
        <v>327</v>
      </c>
      <c r="C378" s="48" t="s">
        <v>30</v>
      </c>
      <c r="D378" s="62">
        <v>2</v>
      </c>
      <c r="E378" s="48">
        <v>38.35</v>
      </c>
      <c r="F378" s="20">
        <f t="shared" si="148"/>
        <v>76.7</v>
      </c>
      <c r="G378" s="256"/>
      <c r="H378" s="256"/>
      <c r="I378" s="258"/>
      <c r="J378" s="258"/>
      <c r="K378" s="259">
        <v>55.36</v>
      </c>
      <c r="L378" s="260">
        <f t="shared" si="150"/>
        <v>0</v>
      </c>
      <c r="M378" s="260">
        <f t="shared" si="151"/>
        <v>0</v>
      </c>
      <c r="N378" s="260">
        <f t="shared" si="152"/>
        <v>0</v>
      </c>
      <c r="O378" s="259">
        <f t="shared" si="149"/>
        <v>2</v>
      </c>
      <c r="P378" s="261">
        <f t="shared" si="153"/>
        <v>110.72</v>
      </c>
    </row>
    <row r="379" spans="1:19" s="22" customFormat="1" ht="15.75">
      <c r="A379" s="48" t="s">
        <v>838</v>
      </c>
      <c r="B379" s="55" t="s">
        <v>328</v>
      </c>
      <c r="C379" s="48" t="s">
        <v>30</v>
      </c>
      <c r="D379" s="56">
        <v>19</v>
      </c>
      <c r="E379" s="19">
        <v>36.369999999999997</v>
      </c>
      <c r="F379" s="20">
        <f t="shared" si="148"/>
        <v>691.03</v>
      </c>
      <c r="G379" s="256"/>
      <c r="H379" s="256"/>
      <c r="I379" s="258"/>
      <c r="J379" s="258"/>
      <c r="K379" s="259">
        <v>54.92</v>
      </c>
      <c r="L379" s="260">
        <f t="shared" si="150"/>
        <v>0</v>
      </c>
      <c r="M379" s="260">
        <f t="shared" si="151"/>
        <v>0</v>
      </c>
      <c r="N379" s="260">
        <f t="shared" si="152"/>
        <v>0</v>
      </c>
      <c r="O379" s="259">
        <f t="shared" si="149"/>
        <v>19</v>
      </c>
      <c r="P379" s="261">
        <f t="shared" si="153"/>
        <v>1043.48</v>
      </c>
      <c r="Q379" s="73"/>
      <c r="R379" s="73"/>
      <c r="S379" s="73"/>
    </row>
    <row r="380" spans="1:19" s="22" customFormat="1" ht="15.75">
      <c r="A380" s="48" t="s">
        <v>839</v>
      </c>
      <c r="B380" s="55" t="s">
        <v>329</v>
      </c>
      <c r="C380" s="48" t="s">
        <v>30</v>
      </c>
      <c r="D380" s="63">
        <v>5</v>
      </c>
      <c r="E380" s="19">
        <v>26.95</v>
      </c>
      <c r="F380" s="20">
        <f t="shared" si="148"/>
        <v>134.75</v>
      </c>
      <c r="G380" s="256"/>
      <c r="H380" s="256"/>
      <c r="I380" s="258"/>
      <c r="J380" s="258"/>
      <c r="K380" s="259">
        <v>36.03</v>
      </c>
      <c r="L380" s="260">
        <f t="shared" si="150"/>
        <v>0</v>
      </c>
      <c r="M380" s="260">
        <f t="shared" si="151"/>
        <v>0</v>
      </c>
      <c r="N380" s="260">
        <f t="shared" si="152"/>
        <v>0</v>
      </c>
      <c r="O380" s="259">
        <f t="shared" si="149"/>
        <v>5</v>
      </c>
      <c r="P380" s="261">
        <f t="shared" si="153"/>
        <v>180.15</v>
      </c>
      <c r="Q380" s="73"/>
      <c r="R380" s="73"/>
      <c r="S380" s="73"/>
    </row>
    <row r="381" spans="1:19" s="22" customFormat="1" ht="15.75">
      <c r="A381" s="48" t="s">
        <v>840</v>
      </c>
      <c r="B381" s="55" t="s">
        <v>330</v>
      </c>
      <c r="C381" s="48" t="s">
        <v>30</v>
      </c>
      <c r="D381" s="63">
        <v>2</v>
      </c>
      <c r="E381" s="19">
        <v>26.95</v>
      </c>
      <c r="F381" s="20">
        <f t="shared" si="148"/>
        <v>53.9</v>
      </c>
      <c r="G381" s="256"/>
      <c r="H381" s="256"/>
      <c r="I381" s="258"/>
      <c r="J381" s="258"/>
      <c r="K381" s="259">
        <v>36.03</v>
      </c>
      <c r="L381" s="260">
        <f t="shared" si="150"/>
        <v>0</v>
      </c>
      <c r="M381" s="260">
        <f t="shared" si="151"/>
        <v>0</v>
      </c>
      <c r="N381" s="260">
        <f t="shared" si="152"/>
        <v>0</v>
      </c>
      <c r="O381" s="259">
        <f t="shared" si="149"/>
        <v>2</v>
      </c>
      <c r="P381" s="261">
        <f t="shared" si="153"/>
        <v>72.06</v>
      </c>
      <c r="Q381" s="73"/>
      <c r="R381" s="73"/>
      <c r="S381" s="73"/>
    </row>
    <row r="382" spans="1:19" s="22" customFormat="1" ht="15.75">
      <c r="A382" s="48" t="s">
        <v>841</v>
      </c>
      <c r="B382" s="55" t="s">
        <v>326</v>
      </c>
      <c r="C382" s="48" t="s">
        <v>30</v>
      </c>
      <c r="D382" s="63">
        <v>6</v>
      </c>
      <c r="E382" s="19">
        <v>9.49</v>
      </c>
      <c r="F382" s="20">
        <f t="shared" si="148"/>
        <v>56.94</v>
      </c>
      <c r="G382" s="256"/>
      <c r="H382" s="256"/>
      <c r="I382" s="258"/>
      <c r="J382" s="258"/>
      <c r="K382" s="259">
        <v>19.96</v>
      </c>
      <c r="L382" s="260">
        <f t="shared" si="150"/>
        <v>0</v>
      </c>
      <c r="M382" s="260">
        <f t="shared" si="151"/>
        <v>0</v>
      </c>
      <c r="N382" s="260">
        <f t="shared" si="152"/>
        <v>0</v>
      </c>
      <c r="O382" s="259">
        <f t="shared" si="149"/>
        <v>6</v>
      </c>
      <c r="P382" s="261">
        <f t="shared" si="153"/>
        <v>119.76</v>
      </c>
      <c r="Q382" s="73"/>
      <c r="R382" s="73"/>
      <c r="S382" s="73"/>
    </row>
    <row r="383" spans="1:19" s="22" customFormat="1" ht="15.75">
      <c r="A383" s="48" t="s">
        <v>842</v>
      </c>
      <c r="B383" s="55" t="s">
        <v>331</v>
      </c>
      <c r="C383" s="48" t="s">
        <v>30</v>
      </c>
      <c r="D383" s="63">
        <v>5</v>
      </c>
      <c r="E383" s="46">
        <v>6.81</v>
      </c>
      <c r="F383" s="20">
        <f t="shared" si="148"/>
        <v>34.049999999999997</v>
      </c>
      <c r="G383" s="256"/>
      <c r="H383" s="256"/>
      <c r="I383" s="258"/>
      <c r="J383" s="258"/>
      <c r="K383" s="259">
        <v>11.64</v>
      </c>
      <c r="L383" s="260">
        <f t="shared" si="150"/>
        <v>0</v>
      </c>
      <c r="M383" s="260">
        <f t="shared" si="151"/>
        <v>0</v>
      </c>
      <c r="N383" s="260">
        <f t="shared" si="152"/>
        <v>0</v>
      </c>
      <c r="O383" s="259">
        <f t="shared" si="149"/>
        <v>5</v>
      </c>
      <c r="P383" s="261">
        <f t="shared" si="153"/>
        <v>58.2</v>
      </c>
      <c r="Q383" s="73"/>
      <c r="R383" s="73"/>
      <c r="S383" s="73"/>
    </row>
    <row r="384" spans="1:19" s="22" customFormat="1" ht="15.75">
      <c r="A384" s="48" t="s">
        <v>843</v>
      </c>
      <c r="B384" s="64" t="s">
        <v>332</v>
      </c>
      <c r="C384" s="48" t="s">
        <v>30</v>
      </c>
      <c r="D384" s="62">
        <v>1</v>
      </c>
      <c r="E384" s="19">
        <v>12.16</v>
      </c>
      <c r="F384" s="20">
        <f t="shared" si="148"/>
        <v>12.16</v>
      </c>
      <c r="G384" s="256"/>
      <c r="H384" s="256"/>
      <c r="I384" s="258"/>
      <c r="J384" s="258"/>
      <c r="K384" s="259">
        <v>13.64</v>
      </c>
      <c r="L384" s="260">
        <f t="shared" si="150"/>
        <v>0</v>
      </c>
      <c r="M384" s="260">
        <f t="shared" si="151"/>
        <v>0</v>
      </c>
      <c r="N384" s="260">
        <f t="shared" si="152"/>
        <v>0</v>
      </c>
      <c r="O384" s="259">
        <f t="shared" si="149"/>
        <v>1</v>
      </c>
      <c r="P384" s="261">
        <f t="shared" si="153"/>
        <v>13.64</v>
      </c>
      <c r="Q384" s="73"/>
      <c r="R384" s="73"/>
      <c r="S384" s="73"/>
    </row>
    <row r="385" spans="1:19" s="22" customFormat="1" ht="15.75">
      <c r="A385" s="48" t="s">
        <v>844</v>
      </c>
      <c r="B385" s="64" t="s">
        <v>333</v>
      </c>
      <c r="C385" s="48" t="s">
        <v>30</v>
      </c>
      <c r="D385" s="62">
        <v>19</v>
      </c>
      <c r="E385" s="19">
        <v>12.16</v>
      </c>
      <c r="F385" s="20">
        <f t="shared" si="148"/>
        <v>231.04</v>
      </c>
      <c r="G385" s="256"/>
      <c r="H385" s="256"/>
      <c r="I385" s="258"/>
      <c r="J385" s="258"/>
      <c r="K385" s="259">
        <v>13.64</v>
      </c>
      <c r="L385" s="260">
        <f t="shared" si="150"/>
        <v>0</v>
      </c>
      <c r="M385" s="260">
        <f t="shared" si="151"/>
        <v>0</v>
      </c>
      <c r="N385" s="260">
        <f t="shared" si="152"/>
        <v>0</v>
      </c>
      <c r="O385" s="259">
        <f t="shared" si="149"/>
        <v>19</v>
      </c>
      <c r="P385" s="261">
        <f t="shared" si="153"/>
        <v>259.16000000000003</v>
      </c>
      <c r="Q385" s="73"/>
      <c r="R385" s="73"/>
      <c r="S385" s="73"/>
    </row>
    <row r="386" spans="1:19" s="22" customFormat="1" ht="15.75">
      <c r="A386" s="48" t="s">
        <v>845</v>
      </c>
      <c r="B386" s="64" t="s">
        <v>334</v>
      </c>
      <c r="C386" s="48" t="s">
        <v>30</v>
      </c>
      <c r="D386" s="56">
        <v>11</v>
      </c>
      <c r="E386" s="19">
        <v>36.229999999999997</v>
      </c>
      <c r="F386" s="20">
        <f t="shared" si="148"/>
        <v>398.53</v>
      </c>
      <c r="G386" s="256"/>
      <c r="H386" s="256"/>
      <c r="I386" s="258"/>
      <c r="J386" s="258"/>
      <c r="K386" s="259">
        <v>38.42</v>
      </c>
      <c r="L386" s="260">
        <f t="shared" si="150"/>
        <v>0</v>
      </c>
      <c r="M386" s="260">
        <f t="shared" si="151"/>
        <v>0</v>
      </c>
      <c r="N386" s="260">
        <f t="shared" si="152"/>
        <v>0</v>
      </c>
      <c r="O386" s="259">
        <f t="shared" si="149"/>
        <v>11</v>
      </c>
      <c r="P386" s="261">
        <f t="shared" si="153"/>
        <v>422.62</v>
      </c>
      <c r="Q386" s="73"/>
      <c r="R386" s="73"/>
      <c r="S386" s="73"/>
    </row>
    <row r="387" spans="1:19" s="22" customFormat="1" ht="15.75">
      <c r="A387" s="48" t="s">
        <v>846</v>
      </c>
      <c r="B387" s="64" t="s">
        <v>335</v>
      </c>
      <c r="C387" s="48" t="s">
        <v>30</v>
      </c>
      <c r="D387" s="56">
        <v>20</v>
      </c>
      <c r="E387" s="19">
        <v>36.229999999999997</v>
      </c>
      <c r="F387" s="20">
        <f t="shared" si="148"/>
        <v>724.59999999999991</v>
      </c>
      <c r="G387" s="256"/>
      <c r="H387" s="256"/>
      <c r="I387" s="258"/>
      <c r="J387" s="258"/>
      <c r="K387" s="259">
        <v>38.42</v>
      </c>
      <c r="L387" s="260">
        <f t="shared" ref="L387:L450" si="154">ROUND(H387*K387,2)</f>
        <v>0</v>
      </c>
      <c r="M387" s="260">
        <f t="shared" ref="M387:M450" si="155">ROUND(I387*K387,2)</f>
        <v>0</v>
      </c>
      <c r="N387" s="260">
        <f t="shared" ref="N387:N450" si="156">ROUND(J387*K387,2)</f>
        <v>0</v>
      </c>
      <c r="O387" s="259">
        <f t="shared" si="149"/>
        <v>20</v>
      </c>
      <c r="P387" s="261">
        <f t="shared" ref="P387:P450" si="157">ROUND(O387*K387,2)</f>
        <v>768.4</v>
      </c>
      <c r="Q387" s="73"/>
      <c r="R387" s="73"/>
      <c r="S387" s="73"/>
    </row>
    <row r="388" spans="1:19" s="22" customFormat="1" ht="15.75">
      <c r="A388" s="48" t="s">
        <v>847</v>
      </c>
      <c r="B388" s="64" t="s">
        <v>336</v>
      </c>
      <c r="C388" s="48" t="s">
        <v>30</v>
      </c>
      <c r="D388" s="56">
        <v>2</v>
      </c>
      <c r="E388" s="19">
        <v>87.98</v>
      </c>
      <c r="F388" s="20">
        <f t="shared" si="148"/>
        <v>175.96</v>
      </c>
      <c r="G388" s="256"/>
      <c r="H388" s="256"/>
      <c r="I388" s="258"/>
      <c r="J388" s="258"/>
      <c r="K388" s="259">
        <v>87.41</v>
      </c>
      <c r="L388" s="260">
        <f t="shared" si="154"/>
        <v>0</v>
      </c>
      <c r="M388" s="260">
        <f t="shared" si="155"/>
        <v>0</v>
      </c>
      <c r="N388" s="260">
        <f t="shared" si="156"/>
        <v>0</v>
      </c>
      <c r="O388" s="259">
        <f t="shared" si="149"/>
        <v>2</v>
      </c>
      <c r="P388" s="261">
        <f t="shared" si="157"/>
        <v>174.82</v>
      </c>
      <c r="Q388" s="73"/>
      <c r="R388" s="73"/>
      <c r="S388" s="73"/>
    </row>
    <row r="389" spans="1:19" s="22" customFormat="1" ht="15.75">
      <c r="A389" s="48" t="s">
        <v>848</v>
      </c>
      <c r="B389" s="64" t="s">
        <v>337</v>
      </c>
      <c r="C389" s="48" t="s">
        <v>30</v>
      </c>
      <c r="D389" s="56">
        <v>19</v>
      </c>
      <c r="E389" s="19">
        <v>11.94</v>
      </c>
      <c r="F389" s="20">
        <f t="shared" si="148"/>
        <v>226.85999999999999</v>
      </c>
      <c r="G389" s="256"/>
      <c r="H389" s="256"/>
      <c r="I389" s="258"/>
      <c r="J389" s="258"/>
      <c r="K389" s="259">
        <v>15.86</v>
      </c>
      <c r="L389" s="260">
        <f t="shared" si="154"/>
        <v>0</v>
      </c>
      <c r="M389" s="260">
        <f t="shared" si="155"/>
        <v>0</v>
      </c>
      <c r="N389" s="260">
        <f t="shared" si="156"/>
        <v>0</v>
      </c>
      <c r="O389" s="259">
        <f t="shared" si="149"/>
        <v>19</v>
      </c>
      <c r="P389" s="261">
        <f t="shared" si="157"/>
        <v>301.33999999999997</v>
      </c>
      <c r="Q389" s="73"/>
      <c r="R389" s="73"/>
      <c r="S389" s="73"/>
    </row>
    <row r="390" spans="1:19" s="22" customFormat="1" ht="15.75">
      <c r="A390" s="48" t="s">
        <v>849</v>
      </c>
      <c r="B390" s="64" t="s">
        <v>338</v>
      </c>
      <c r="C390" s="48" t="s">
        <v>30</v>
      </c>
      <c r="D390" s="56">
        <v>4</v>
      </c>
      <c r="E390" s="19">
        <v>29.87</v>
      </c>
      <c r="F390" s="20">
        <f t="shared" si="148"/>
        <v>119.48</v>
      </c>
      <c r="G390" s="256"/>
      <c r="H390" s="256"/>
      <c r="I390" s="258"/>
      <c r="J390" s="258"/>
      <c r="K390" s="259">
        <v>29.93</v>
      </c>
      <c r="L390" s="260">
        <f t="shared" si="154"/>
        <v>0</v>
      </c>
      <c r="M390" s="260">
        <f t="shared" si="155"/>
        <v>0</v>
      </c>
      <c r="N390" s="260">
        <f t="shared" si="156"/>
        <v>0</v>
      </c>
      <c r="O390" s="259">
        <f t="shared" si="149"/>
        <v>4</v>
      </c>
      <c r="P390" s="261">
        <f t="shared" si="157"/>
        <v>119.72</v>
      </c>
      <c r="Q390" s="73"/>
      <c r="R390" s="73"/>
      <c r="S390" s="73"/>
    </row>
    <row r="391" spans="1:19" s="22" customFormat="1" ht="15.75">
      <c r="A391" s="48" t="s">
        <v>850</v>
      </c>
      <c r="B391" s="64" t="s">
        <v>339</v>
      </c>
      <c r="C391" s="48" t="s">
        <v>30</v>
      </c>
      <c r="D391" s="56">
        <v>19</v>
      </c>
      <c r="E391" s="19">
        <v>21.33</v>
      </c>
      <c r="F391" s="20">
        <f t="shared" si="148"/>
        <v>405.27</v>
      </c>
      <c r="G391" s="256"/>
      <c r="H391" s="256"/>
      <c r="I391" s="258"/>
      <c r="J391" s="258"/>
      <c r="K391" s="259">
        <v>23.4</v>
      </c>
      <c r="L391" s="260">
        <f t="shared" si="154"/>
        <v>0</v>
      </c>
      <c r="M391" s="260">
        <f t="shared" si="155"/>
        <v>0</v>
      </c>
      <c r="N391" s="260">
        <f t="shared" si="156"/>
        <v>0</v>
      </c>
      <c r="O391" s="259">
        <f t="shared" si="149"/>
        <v>19</v>
      </c>
      <c r="P391" s="261">
        <f t="shared" si="157"/>
        <v>444.6</v>
      </c>
      <c r="Q391" s="73"/>
      <c r="R391" s="73"/>
      <c r="S391" s="73"/>
    </row>
    <row r="392" spans="1:19" s="22" customFormat="1" ht="15.75">
      <c r="A392" s="48" t="s">
        <v>851</v>
      </c>
      <c r="B392" s="64" t="s">
        <v>340</v>
      </c>
      <c r="C392" s="48" t="s">
        <v>30</v>
      </c>
      <c r="D392" s="56">
        <v>1</v>
      </c>
      <c r="E392" s="46">
        <v>50.66</v>
      </c>
      <c r="F392" s="20">
        <f t="shared" si="148"/>
        <v>50.66</v>
      </c>
      <c r="G392" s="256"/>
      <c r="H392" s="256"/>
      <c r="I392" s="258"/>
      <c r="J392" s="258"/>
      <c r="K392" s="259">
        <v>50.07</v>
      </c>
      <c r="L392" s="260">
        <f t="shared" si="154"/>
        <v>0</v>
      </c>
      <c r="M392" s="260">
        <f t="shared" si="155"/>
        <v>0</v>
      </c>
      <c r="N392" s="260">
        <f t="shared" si="156"/>
        <v>0</v>
      </c>
      <c r="O392" s="259">
        <f t="shared" si="149"/>
        <v>1</v>
      </c>
      <c r="P392" s="261">
        <f t="shared" si="157"/>
        <v>50.07</v>
      </c>
      <c r="Q392" s="73"/>
      <c r="R392" s="73"/>
      <c r="S392" s="73"/>
    </row>
    <row r="393" spans="1:19" s="22" customFormat="1" ht="15.75">
      <c r="A393" s="48" t="s">
        <v>852</v>
      </c>
      <c r="B393" s="64" t="s">
        <v>341</v>
      </c>
      <c r="C393" s="48" t="s">
        <v>30</v>
      </c>
      <c r="D393" s="62">
        <v>7</v>
      </c>
      <c r="E393" s="46">
        <v>129.21</v>
      </c>
      <c r="F393" s="20">
        <f t="shared" si="148"/>
        <v>904.47</v>
      </c>
      <c r="G393" s="256"/>
      <c r="H393" s="256"/>
      <c r="I393" s="258"/>
      <c r="J393" s="258"/>
      <c r="K393" s="259">
        <v>68.680000000000007</v>
      </c>
      <c r="L393" s="260">
        <f t="shared" si="154"/>
        <v>0</v>
      </c>
      <c r="M393" s="260">
        <f t="shared" si="155"/>
        <v>0</v>
      </c>
      <c r="N393" s="260">
        <f t="shared" si="156"/>
        <v>0</v>
      </c>
      <c r="O393" s="259">
        <f t="shared" si="149"/>
        <v>7</v>
      </c>
      <c r="P393" s="261">
        <f t="shared" si="157"/>
        <v>480.76</v>
      </c>
      <c r="Q393" s="73"/>
      <c r="R393" s="73"/>
      <c r="S393" s="73"/>
    </row>
    <row r="394" spans="1:19" s="22" customFormat="1" ht="15.75">
      <c r="A394" s="48" t="s">
        <v>853</v>
      </c>
      <c r="B394" s="64" t="s">
        <v>342</v>
      </c>
      <c r="C394" s="48" t="s">
        <v>30</v>
      </c>
      <c r="D394" s="62">
        <v>17</v>
      </c>
      <c r="E394" s="46">
        <v>278.64999999999998</v>
      </c>
      <c r="F394" s="20">
        <f t="shared" si="148"/>
        <v>4737.0499999999993</v>
      </c>
      <c r="G394" s="256"/>
      <c r="H394" s="256"/>
      <c r="I394" s="258"/>
      <c r="J394" s="258"/>
      <c r="K394" s="259">
        <v>205.53</v>
      </c>
      <c r="L394" s="260">
        <f t="shared" si="154"/>
        <v>0</v>
      </c>
      <c r="M394" s="260">
        <f t="shared" si="155"/>
        <v>0</v>
      </c>
      <c r="N394" s="260">
        <f t="shared" si="156"/>
        <v>0</v>
      </c>
      <c r="O394" s="259">
        <f t="shared" si="149"/>
        <v>17</v>
      </c>
      <c r="P394" s="261">
        <f t="shared" si="157"/>
        <v>3494.01</v>
      </c>
      <c r="Q394" s="73"/>
      <c r="R394" s="73"/>
      <c r="S394" s="73"/>
    </row>
    <row r="395" spans="1:19" s="22" customFormat="1" ht="15.75">
      <c r="A395" s="48" t="s">
        <v>854</v>
      </c>
      <c r="B395" s="64" t="s">
        <v>343</v>
      </c>
      <c r="C395" s="48" t="s">
        <v>30</v>
      </c>
      <c r="D395" s="62">
        <v>1</v>
      </c>
      <c r="E395" s="46">
        <v>137.86000000000001</v>
      </c>
      <c r="F395" s="20">
        <f t="shared" si="148"/>
        <v>137.86000000000001</v>
      </c>
      <c r="G395" s="256"/>
      <c r="H395" s="256"/>
      <c r="I395" s="258"/>
      <c r="J395" s="258"/>
      <c r="K395" s="259">
        <v>158.24</v>
      </c>
      <c r="L395" s="260">
        <f t="shared" si="154"/>
        <v>0</v>
      </c>
      <c r="M395" s="260">
        <f t="shared" si="155"/>
        <v>0</v>
      </c>
      <c r="N395" s="260">
        <f t="shared" si="156"/>
        <v>0</v>
      </c>
      <c r="O395" s="259">
        <f t="shared" si="149"/>
        <v>1</v>
      </c>
      <c r="P395" s="261">
        <f t="shared" si="157"/>
        <v>158.24</v>
      </c>
      <c r="Q395" s="73"/>
      <c r="R395" s="73"/>
      <c r="S395" s="73"/>
    </row>
    <row r="396" spans="1:19" s="22" customFormat="1" ht="15.75">
      <c r="A396" s="48" t="s">
        <v>855</v>
      </c>
      <c r="B396" s="57" t="s">
        <v>17</v>
      </c>
      <c r="C396" s="48" t="s">
        <v>30</v>
      </c>
      <c r="D396" s="62">
        <v>30</v>
      </c>
      <c r="E396" s="19">
        <v>7.59</v>
      </c>
      <c r="F396" s="20">
        <f t="shared" si="148"/>
        <v>227.7</v>
      </c>
      <c r="G396" s="256"/>
      <c r="H396" s="256"/>
      <c r="I396" s="258"/>
      <c r="J396" s="258"/>
      <c r="K396" s="259">
        <v>8.26</v>
      </c>
      <c r="L396" s="260">
        <f t="shared" si="154"/>
        <v>0</v>
      </c>
      <c r="M396" s="260">
        <f t="shared" si="155"/>
        <v>0</v>
      </c>
      <c r="N396" s="260">
        <f t="shared" si="156"/>
        <v>0</v>
      </c>
      <c r="O396" s="259">
        <f t="shared" si="149"/>
        <v>30</v>
      </c>
      <c r="P396" s="261">
        <f t="shared" si="157"/>
        <v>247.8</v>
      </c>
      <c r="Q396" s="73"/>
      <c r="R396" s="73"/>
      <c r="S396" s="73"/>
    </row>
    <row r="397" spans="1:19" s="22" customFormat="1" ht="15.75">
      <c r="A397" s="48" t="s">
        <v>856</v>
      </c>
      <c r="B397" s="57" t="s">
        <v>344</v>
      </c>
      <c r="C397" s="48" t="s">
        <v>30</v>
      </c>
      <c r="D397" s="58">
        <v>117</v>
      </c>
      <c r="E397" s="19">
        <v>8.6</v>
      </c>
      <c r="F397" s="20">
        <f t="shared" si="148"/>
        <v>1006.1999999999999</v>
      </c>
      <c r="G397" s="256"/>
      <c r="H397" s="256"/>
      <c r="I397" s="258"/>
      <c r="J397" s="258"/>
      <c r="K397" s="259">
        <v>9.6999999999999993</v>
      </c>
      <c r="L397" s="260">
        <f t="shared" si="154"/>
        <v>0</v>
      </c>
      <c r="M397" s="260">
        <f t="shared" si="155"/>
        <v>0</v>
      </c>
      <c r="N397" s="260">
        <f t="shared" si="156"/>
        <v>0</v>
      </c>
      <c r="O397" s="259">
        <f t="shared" si="149"/>
        <v>117</v>
      </c>
      <c r="P397" s="261">
        <f t="shared" si="157"/>
        <v>1134.9000000000001</v>
      </c>
      <c r="Q397" s="73"/>
      <c r="R397" s="73"/>
      <c r="S397" s="73"/>
    </row>
    <row r="398" spans="1:19" s="22" customFormat="1" ht="15.75">
      <c r="A398" s="48" t="s">
        <v>857</v>
      </c>
      <c r="B398" s="57" t="s">
        <v>345</v>
      </c>
      <c r="C398" s="48" t="s">
        <v>30</v>
      </c>
      <c r="D398" s="58">
        <v>1</v>
      </c>
      <c r="E398" s="19">
        <v>1289.42</v>
      </c>
      <c r="F398" s="20">
        <f t="shared" si="148"/>
        <v>1289.42</v>
      </c>
      <c r="G398" s="256"/>
      <c r="H398" s="256"/>
      <c r="I398" s="258"/>
      <c r="J398" s="258"/>
      <c r="K398" s="259">
        <v>6945.27</v>
      </c>
      <c r="L398" s="260">
        <f t="shared" si="154"/>
        <v>0</v>
      </c>
      <c r="M398" s="260">
        <f t="shared" si="155"/>
        <v>0</v>
      </c>
      <c r="N398" s="260">
        <f t="shared" si="156"/>
        <v>0</v>
      </c>
      <c r="O398" s="259">
        <f t="shared" si="149"/>
        <v>1</v>
      </c>
      <c r="P398" s="261">
        <f t="shared" si="157"/>
        <v>6945.27</v>
      </c>
      <c r="Q398" s="73"/>
      <c r="R398" s="73"/>
      <c r="S398" s="73"/>
    </row>
    <row r="399" spans="1:19" s="22" customFormat="1" ht="15.75">
      <c r="A399" s="48" t="s">
        <v>858</v>
      </c>
      <c r="B399" s="57" t="s">
        <v>114</v>
      </c>
      <c r="C399" s="48" t="s">
        <v>30</v>
      </c>
      <c r="D399" s="58">
        <v>1</v>
      </c>
      <c r="E399" s="19">
        <v>1135.6099999999999</v>
      </c>
      <c r="F399" s="20">
        <f t="shared" si="148"/>
        <v>1135.6099999999999</v>
      </c>
      <c r="G399" s="256"/>
      <c r="H399" s="256"/>
      <c r="I399" s="258"/>
      <c r="J399" s="258"/>
      <c r="K399" s="259">
        <v>2010.95</v>
      </c>
      <c r="L399" s="260">
        <f t="shared" si="154"/>
        <v>0</v>
      </c>
      <c r="M399" s="260">
        <f t="shared" si="155"/>
        <v>0</v>
      </c>
      <c r="N399" s="260">
        <f t="shared" si="156"/>
        <v>0</v>
      </c>
      <c r="O399" s="259">
        <f t="shared" si="149"/>
        <v>1</v>
      </c>
      <c r="P399" s="261">
        <f t="shared" si="157"/>
        <v>2010.95</v>
      </c>
      <c r="Q399" s="73"/>
      <c r="R399" s="73"/>
      <c r="S399" s="73"/>
    </row>
    <row r="400" spans="1:19" s="22" customFormat="1" ht="15.75">
      <c r="A400" s="48"/>
      <c r="B400" s="65" t="s">
        <v>1123</v>
      </c>
      <c r="C400" s="48"/>
      <c r="D400" s="58"/>
      <c r="E400" s="19"/>
      <c r="F400" s="77">
        <f>SUM(F360:F399)</f>
        <v>33103.904600000002</v>
      </c>
      <c r="G400" s="256"/>
      <c r="H400" s="256"/>
      <c r="I400" s="258"/>
      <c r="J400" s="258"/>
      <c r="K400" s="259"/>
      <c r="L400" s="260"/>
      <c r="M400" s="260"/>
      <c r="N400" s="260"/>
      <c r="O400" s="259"/>
      <c r="P400" s="261"/>
      <c r="Q400" s="73"/>
      <c r="R400" s="73"/>
      <c r="S400" s="73"/>
    </row>
    <row r="401" spans="1:19" s="22" customFormat="1" ht="15.75">
      <c r="A401" s="31" t="s">
        <v>859</v>
      </c>
      <c r="B401" s="32" t="s">
        <v>3</v>
      </c>
      <c r="C401" s="84"/>
      <c r="D401" s="87"/>
      <c r="E401" s="85"/>
      <c r="F401" s="86"/>
      <c r="G401" s="256"/>
      <c r="H401" s="256"/>
      <c r="I401" s="258"/>
      <c r="J401" s="258"/>
      <c r="K401" s="259"/>
      <c r="L401" s="260"/>
      <c r="M401" s="260"/>
      <c r="N401" s="260"/>
      <c r="O401" s="259"/>
      <c r="P401" s="261"/>
      <c r="Q401" s="73"/>
      <c r="R401" s="73"/>
      <c r="S401" s="73"/>
    </row>
    <row r="402" spans="1:19" s="22" customFormat="1" ht="30">
      <c r="A402" s="16" t="s">
        <v>860</v>
      </c>
      <c r="B402" s="45" t="s">
        <v>58</v>
      </c>
      <c r="C402" s="16" t="s">
        <v>23</v>
      </c>
      <c r="D402" s="58">
        <v>2</v>
      </c>
      <c r="E402" s="19">
        <v>829.23</v>
      </c>
      <c r="F402" s="20">
        <f t="shared" ref="F402:F428" si="158">ROUND(E402*D402,2)</f>
        <v>1658.46</v>
      </c>
      <c r="G402" s="256"/>
      <c r="H402" s="256"/>
      <c r="I402" s="258"/>
      <c r="J402" s="258"/>
      <c r="K402" s="259">
        <v>929.29</v>
      </c>
      <c r="L402" s="260">
        <f t="shared" si="154"/>
        <v>0</v>
      </c>
      <c r="M402" s="260">
        <f t="shared" si="155"/>
        <v>0</v>
      </c>
      <c r="N402" s="260">
        <f t="shared" si="156"/>
        <v>0</v>
      </c>
      <c r="O402" s="259">
        <f t="shared" ref="O402:O432" si="159">D402+H402-I402+J402-G402</f>
        <v>2</v>
      </c>
      <c r="P402" s="261">
        <f t="shared" si="157"/>
        <v>1858.58</v>
      </c>
      <c r="Q402" s="73"/>
      <c r="R402" s="73"/>
      <c r="S402" s="73"/>
    </row>
    <row r="403" spans="1:19" s="22" customFormat="1" ht="36" customHeight="1">
      <c r="A403" s="16" t="s">
        <v>861</v>
      </c>
      <c r="B403" s="45" t="s">
        <v>31</v>
      </c>
      <c r="C403" s="16" t="s">
        <v>119</v>
      </c>
      <c r="D403" s="58">
        <v>4</v>
      </c>
      <c r="E403" s="19">
        <v>195.67</v>
      </c>
      <c r="F403" s="20">
        <f>D403*E403</f>
        <v>782.68</v>
      </c>
      <c r="G403" s="256"/>
      <c r="H403" s="256"/>
      <c r="I403" s="258"/>
      <c r="J403" s="258"/>
      <c r="K403" s="259">
        <v>434.21</v>
      </c>
      <c r="L403" s="260">
        <f t="shared" si="154"/>
        <v>0</v>
      </c>
      <c r="M403" s="260">
        <f t="shared" si="155"/>
        <v>0</v>
      </c>
      <c r="N403" s="260">
        <f t="shared" si="156"/>
        <v>0</v>
      </c>
      <c r="O403" s="259">
        <f t="shared" si="159"/>
        <v>4</v>
      </c>
      <c r="P403" s="261">
        <f t="shared" si="157"/>
        <v>1736.84</v>
      </c>
      <c r="Q403" s="73"/>
      <c r="R403" s="73"/>
      <c r="S403" s="73"/>
    </row>
    <row r="404" spans="1:19" s="22" customFormat="1" ht="30">
      <c r="A404" s="16" t="s">
        <v>862</v>
      </c>
      <c r="B404" s="45" t="s">
        <v>57</v>
      </c>
      <c r="C404" s="16" t="s">
        <v>23</v>
      </c>
      <c r="D404" s="58">
        <v>20</v>
      </c>
      <c r="E404" s="19">
        <v>349.45</v>
      </c>
      <c r="F404" s="20">
        <f t="shared" si="158"/>
        <v>6989</v>
      </c>
      <c r="G404" s="256"/>
      <c r="H404" s="256"/>
      <c r="I404" s="258"/>
      <c r="J404" s="258"/>
      <c r="K404" s="259">
        <v>514.58000000000004</v>
      </c>
      <c r="L404" s="260">
        <f t="shared" si="154"/>
        <v>0</v>
      </c>
      <c r="M404" s="260">
        <f t="shared" si="155"/>
        <v>0</v>
      </c>
      <c r="N404" s="260">
        <f t="shared" si="156"/>
        <v>0</v>
      </c>
      <c r="O404" s="259">
        <f t="shared" si="159"/>
        <v>20</v>
      </c>
      <c r="P404" s="261">
        <f t="shared" si="157"/>
        <v>10291.6</v>
      </c>
      <c r="Q404" s="73"/>
      <c r="R404" s="73"/>
      <c r="S404" s="73"/>
    </row>
    <row r="405" spans="1:19" s="22" customFormat="1" ht="15.75">
      <c r="A405" s="16" t="s">
        <v>863</v>
      </c>
      <c r="B405" s="45" t="s">
        <v>346</v>
      </c>
      <c r="C405" s="16" t="s">
        <v>23</v>
      </c>
      <c r="D405" s="58">
        <v>26</v>
      </c>
      <c r="E405" s="19">
        <v>229.16</v>
      </c>
      <c r="F405" s="20">
        <f t="shared" si="158"/>
        <v>5958.16</v>
      </c>
      <c r="G405" s="256"/>
      <c r="H405" s="256"/>
      <c r="I405" s="258"/>
      <c r="J405" s="258"/>
      <c r="K405" s="259">
        <v>261.32</v>
      </c>
      <c r="L405" s="260">
        <f t="shared" si="154"/>
        <v>0</v>
      </c>
      <c r="M405" s="260">
        <f t="shared" si="155"/>
        <v>0</v>
      </c>
      <c r="N405" s="260">
        <f t="shared" si="156"/>
        <v>0</v>
      </c>
      <c r="O405" s="259">
        <f t="shared" si="159"/>
        <v>26</v>
      </c>
      <c r="P405" s="261">
        <f t="shared" si="157"/>
        <v>6794.32</v>
      </c>
      <c r="Q405" s="73"/>
      <c r="R405" s="73"/>
      <c r="S405" s="73"/>
    </row>
    <row r="406" spans="1:19" s="22" customFormat="1" ht="45">
      <c r="A406" s="16" t="s">
        <v>864</v>
      </c>
      <c r="B406" s="45" t="s">
        <v>32</v>
      </c>
      <c r="C406" s="16" t="s">
        <v>23</v>
      </c>
      <c r="D406" s="58">
        <v>22</v>
      </c>
      <c r="E406" s="19">
        <v>103.16</v>
      </c>
      <c r="F406" s="20">
        <f t="shared" si="158"/>
        <v>2269.52</v>
      </c>
      <c r="G406" s="256"/>
      <c r="H406" s="256"/>
      <c r="I406" s="258"/>
      <c r="J406" s="258"/>
      <c r="K406" s="259">
        <v>133.11000000000001</v>
      </c>
      <c r="L406" s="260">
        <f t="shared" si="154"/>
        <v>0</v>
      </c>
      <c r="M406" s="260">
        <f t="shared" si="155"/>
        <v>0</v>
      </c>
      <c r="N406" s="260">
        <f t="shared" si="156"/>
        <v>0</v>
      </c>
      <c r="O406" s="259">
        <f t="shared" si="159"/>
        <v>22</v>
      </c>
      <c r="P406" s="261">
        <f t="shared" si="157"/>
        <v>2928.42</v>
      </c>
      <c r="Q406" s="73"/>
      <c r="R406" s="73"/>
      <c r="S406" s="73"/>
    </row>
    <row r="407" spans="1:19" s="22" customFormat="1" ht="45">
      <c r="A407" s="16" t="s">
        <v>865</v>
      </c>
      <c r="B407" s="45" t="s">
        <v>37</v>
      </c>
      <c r="C407" s="16" t="s">
        <v>23</v>
      </c>
      <c r="D407" s="18">
        <v>3</v>
      </c>
      <c r="E407" s="19">
        <v>168.01</v>
      </c>
      <c r="F407" s="20">
        <f t="shared" si="158"/>
        <v>504.03</v>
      </c>
      <c r="G407" s="256"/>
      <c r="H407" s="256"/>
      <c r="I407" s="258"/>
      <c r="J407" s="258"/>
      <c r="K407" s="259">
        <v>882.84</v>
      </c>
      <c r="L407" s="260">
        <f t="shared" si="154"/>
        <v>0</v>
      </c>
      <c r="M407" s="260">
        <f t="shared" si="155"/>
        <v>0</v>
      </c>
      <c r="N407" s="260">
        <f t="shared" si="156"/>
        <v>0</v>
      </c>
      <c r="O407" s="259">
        <f t="shared" si="159"/>
        <v>3</v>
      </c>
      <c r="P407" s="261">
        <f t="shared" si="157"/>
        <v>2648.52</v>
      </c>
      <c r="Q407" s="73"/>
      <c r="R407" s="73"/>
      <c r="S407" s="73"/>
    </row>
    <row r="408" spans="1:19" s="22" customFormat="1" ht="60">
      <c r="A408" s="16" t="s">
        <v>866</v>
      </c>
      <c r="B408" s="45" t="s">
        <v>38</v>
      </c>
      <c r="C408" s="16" t="s">
        <v>18</v>
      </c>
      <c r="D408" s="18">
        <v>15</v>
      </c>
      <c r="E408" s="19">
        <v>231.31</v>
      </c>
      <c r="F408" s="20">
        <f t="shared" si="158"/>
        <v>3469.65</v>
      </c>
      <c r="G408" s="256"/>
      <c r="H408" s="256"/>
      <c r="I408" s="258"/>
      <c r="J408" s="258"/>
      <c r="K408" s="259">
        <v>369.24</v>
      </c>
      <c r="L408" s="260">
        <f t="shared" si="154"/>
        <v>0</v>
      </c>
      <c r="M408" s="260">
        <f t="shared" si="155"/>
        <v>0</v>
      </c>
      <c r="N408" s="260">
        <f t="shared" si="156"/>
        <v>0</v>
      </c>
      <c r="O408" s="259">
        <f t="shared" si="159"/>
        <v>15</v>
      </c>
      <c r="P408" s="261">
        <f t="shared" si="157"/>
        <v>5538.6</v>
      </c>
      <c r="Q408" s="73"/>
      <c r="R408" s="73"/>
      <c r="S408" s="73"/>
    </row>
    <row r="409" spans="1:19" s="22" customFormat="1" ht="30">
      <c r="A409" s="16" t="s">
        <v>867</v>
      </c>
      <c r="B409" s="45" t="s">
        <v>34</v>
      </c>
      <c r="C409" s="16" t="s">
        <v>23</v>
      </c>
      <c r="D409" s="18">
        <v>4</v>
      </c>
      <c r="E409" s="19">
        <v>190.79</v>
      </c>
      <c r="F409" s="20">
        <f t="shared" si="158"/>
        <v>763.16</v>
      </c>
      <c r="G409" s="256"/>
      <c r="H409" s="256"/>
      <c r="I409" s="258"/>
      <c r="J409" s="258"/>
      <c r="K409" s="259">
        <v>254.92</v>
      </c>
      <c r="L409" s="260">
        <f t="shared" si="154"/>
        <v>0</v>
      </c>
      <c r="M409" s="260">
        <f t="shared" si="155"/>
        <v>0</v>
      </c>
      <c r="N409" s="260">
        <f t="shared" si="156"/>
        <v>0</v>
      </c>
      <c r="O409" s="259">
        <f t="shared" si="159"/>
        <v>4</v>
      </c>
      <c r="P409" s="261">
        <f t="shared" si="157"/>
        <v>1019.68</v>
      </c>
      <c r="Q409" s="73"/>
      <c r="R409" s="73"/>
      <c r="S409" s="73"/>
    </row>
    <row r="410" spans="1:19" s="22" customFormat="1" ht="15.75">
      <c r="A410" s="16" t="s">
        <v>868</v>
      </c>
      <c r="B410" s="45" t="s">
        <v>347</v>
      </c>
      <c r="C410" s="16" t="s">
        <v>23</v>
      </c>
      <c r="D410" s="58">
        <v>4</v>
      </c>
      <c r="E410" s="19">
        <v>239.51</v>
      </c>
      <c r="F410" s="20">
        <f t="shared" si="158"/>
        <v>958.04</v>
      </c>
      <c r="G410" s="256"/>
      <c r="H410" s="256"/>
      <c r="I410" s="258"/>
      <c r="J410" s="258"/>
      <c r="K410" s="259">
        <v>316.97000000000003</v>
      </c>
      <c r="L410" s="260">
        <f t="shared" si="154"/>
        <v>0</v>
      </c>
      <c r="M410" s="260">
        <f t="shared" si="155"/>
        <v>0</v>
      </c>
      <c r="N410" s="260">
        <f t="shared" si="156"/>
        <v>0</v>
      </c>
      <c r="O410" s="259">
        <f t="shared" si="159"/>
        <v>4</v>
      </c>
      <c r="P410" s="261">
        <f t="shared" si="157"/>
        <v>1267.8800000000001</v>
      </c>
      <c r="Q410" s="73"/>
      <c r="R410" s="73"/>
      <c r="S410" s="73"/>
    </row>
    <row r="411" spans="1:19" s="22" customFormat="1" ht="15.75">
      <c r="A411" s="16" t="s">
        <v>869</v>
      </c>
      <c r="B411" s="45" t="s">
        <v>348</v>
      </c>
      <c r="C411" s="16" t="s">
        <v>23</v>
      </c>
      <c r="D411" s="18">
        <v>6</v>
      </c>
      <c r="E411" s="19">
        <v>84.24</v>
      </c>
      <c r="F411" s="20">
        <f t="shared" si="158"/>
        <v>505.44</v>
      </c>
      <c r="G411" s="256"/>
      <c r="H411" s="256"/>
      <c r="I411" s="258"/>
      <c r="J411" s="258"/>
      <c r="K411" s="259">
        <v>125.38</v>
      </c>
      <c r="L411" s="260">
        <f t="shared" si="154"/>
        <v>0</v>
      </c>
      <c r="M411" s="260">
        <f t="shared" si="155"/>
        <v>0</v>
      </c>
      <c r="N411" s="260">
        <f t="shared" si="156"/>
        <v>0</v>
      </c>
      <c r="O411" s="259">
        <f t="shared" si="159"/>
        <v>6</v>
      </c>
      <c r="P411" s="261">
        <f t="shared" si="157"/>
        <v>752.28</v>
      </c>
      <c r="Q411" s="73"/>
      <c r="R411" s="73"/>
      <c r="S411" s="73"/>
    </row>
    <row r="412" spans="1:19" s="22" customFormat="1" ht="30">
      <c r="A412" s="16" t="s">
        <v>870</v>
      </c>
      <c r="B412" s="45" t="s">
        <v>35</v>
      </c>
      <c r="C412" s="16" t="s">
        <v>23</v>
      </c>
      <c r="D412" s="18">
        <v>7</v>
      </c>
      <c r="E412" s="19">
        <v>302.24</v>
      </c>
      <c r="F412" s="20">
        <f t="shared" si="158"/>
        <v>2115.6799999999998</v>
      </c>
      <c r="G412" s="256"/>
      <c r="H412" s="256"/>
      <c r="I412" s="258"/>
      <c r="J412" s="258"/>
      <c r="K412" s="259">
        <v>814.06</v>
      </c>
      <c r="L412" s="260">
        <f t="shared" si="154"/>
        <v>0</v>
      </c>
      <c r="M412" s="260">
        <f t="shared" si="155"/>
        <v>0</v>
      </c>
      <c r="N412" s="260">
        <f t="shared" si="156"/>
        <v>0</v>
      </c>
      <c r="O412" s="259">
        <f t="shared" si="159"/>
        <v>7</v>
      </c>
      <c r="P412" s="261">
        <f t="shared" si="157"/>
        <v>5698.42</v>
      </c>
      <c r="Q412" s="73"/>
      <c r="R412" s="73"/>
      <c r="S412" s="73"/>
    </row>
    <row r="413" spans="1:19" s="22" customFormat="1" ht="30">
      <c r="A413" s="16" t="s">
        <v>871</v>
      </c>
      <c r="B413" s="45" t="s">
        <v>33</v>
      </c>
      <c r="C413" s="16" t="s">
        <v>23</v>
      </c>
      <c r="D413" s="18">
        <v>15</v>
      </c>
      <c r="E413" s="19">
        <v>60.35</v>
      </c>
      <c r="F413" s="20">
        <f t="shared" si="158"/>
        <v>905.25</v>
      </c>
      <c r="G413" s="256"/>
      <c r="H413" s="256"/>
      <c r="I413" s="258"/>
      <c r="J413" s="258"/>
      <c r="K413" s="259">
        <v>84.11</v>
      </c>
      <c r="L413" s="260">
        <f t="shared" si="154"/>
        <v>0</v>
      </c>
      <c r="M413" s="260">
        <f t="shared" si="155"/>
        <v>0</v>
      </c>
      <c r="N413" s="260">
        <f t="shared" si="156"/>
        <v>0</v>
      </c>
      <c r="O413" s="259">
        <f t="shared" si="159"/>
        <v>15</v>
      </c>
      <c r="P413" s="261">
        <f t="shared" si="157"/>
        <v>1261.6500000000001</v>
      </c>
      <c r="Q413" s="73"/>
      <c r="R413" s="73"/>
      <c r="S413" s="73"/>
    </row>
    <row r="414" spans="1:19" s="22" customFormat="1" ht="15.75">
      <c r="A414" s="16" t="s">
        <v>872</v>
      </c>
      <c r="B414" s="45" t="s">
        <v>349</v>
      </c>
      <c r="C414" s="16" t="s">
        <v>23</v>
      </c>
      <c r="D414" s="58">
        <v>2</v>
      </c>
      <c r="E414" s="19">
        <v>642.25</v>
      </c>
      <c r="F414" s="20">
        <f t="shared" si="158"/>
        <v>1284.5</v>
      </c>
      <c r="G414" s="256"/>
      <c r="H414" s="256"/>
      <c r="I414" s="258"/>
      <c r="J414" s="258"/>
      <c r="K414" s="259">
        <v>701.64</v>
      </c>
      <c r="L414" s="260">
        <f t="shared" si="154"/>
        <v>0</v>
      </c>
      <c r="M414" s="260">
        <f t="shared" si="155"/>
        <v>0</v>
      </c>
      <c r="N414" s="260">
        <f t="shared" si="156"/>
        <v>0</v>
      </c>
      <c r="O414" s="259">
        <f t="shared" si="159"/>
        <v>2</v>
      </c>
      <c r="P414" s="261">
        <f t="shared" si="157"/>
        <v>1403.28</v>
      </c>
      <c r="Q414" s="73"/>
      <c r="R414" s="73"/>
      <c r="S414" s="73"/>
    </row>
    <row r="415" spans="1:19" s="22" customFormat="1" ht="15.75">
      <c r="A415" s="16" t="s">
        <v>873</v>
      </c>
      <c r="B415" s="45" t="s">
        <v>350</v>
      </c>
      <c r="C415" s="16" t="s">
        <v>23</v>
      </c>
      <c r="D415" s="58">
        <v>4</v>
      </c>
      <c r="E415" s="19">
        <v>17.920000000000002</v>
      </c>
      <c r="F415" s="20">
        <f t="shared" si="158"/>
        <v>71.680000000000007</v>
      </c>
      <c r="G415" s="256"/>
      <c r="H415" s="256"/>
      <c r="I415" s="258"/>
      <c r="J415" s="258"/>
      <c r="K415" s="259">
        <v>24.22</v>
      </c>
      <c r="L415" s="260">
        <f t="shared" si="154"/>
        <v>0</v>
      </c>
      <c r="M415" s="260">
        <f t="shared" si="155"/>
        <v>0</v>
      </c>
      <c r="N415" s="260">
        <f t="shared" si="156"/>
        <v>0</v>
      </c>
      <c r="O415" s="259">
        <f t="shared" si="159"/>
        <v>4</v>
      </c>
      <c r="P415" s="261">
        <f t="shared" si="157"/>
        <v>96.88</v>
      </c>
      <c r="Q415" s="73"/>
      <c r="R415" s="73"/>
      <c r="S415" s="73"/>
    </row>
    <row r="416" spans="1:19" s="22" customFormat="1" ht="15.75">
      <c r="A416" s="16" t="s">
        <v>874</v>
      </c>
      <c r="B416" s="25" t="s">
        <v>351</v>
      </c>
      <c r="C416" s="16" t="s">
        <v>23</v>
      </c>
      <c r="D416" s="58">
        <v>26</v>
      </c>
      <c r="E416" s="19">
        <v>43.82</v>
      </c>
      <c r="F416" s="20">
        <f t="shared" si="158"/>
        <v>1139.32</v>
      </c>
      <c r="G416" s="256"/>
      <c r="H416" s="256"/>
      <c r="I416" s="258"/>
      <c r="J416" s="258"/>
      <c r="K416" s="259">
        <v>367.51</v>
      </c>
      <c r="L416" s="260">
        <f t="shared" si="154"/>
        <v>0</v>
      </c>
      <c r="M416" s="260">
        <f t="shared" si="155"/>
        <v>0</v>
      </c>
      <c r="N416" s="260">
        <f t="shared" si="156"/>
        <v>0</v>
      </c>
      <c r="O416" s="259">
        <f t="shared" si="159"/>
        <v>26</v>
      </c>
      <c r="P416" s="261">
        <f t="shared" si="157"/>
        <v>9555.26</v>
      </c>
      <c r="Q416" s="73"/>
      <c r="R416" s="73"/>
      <c r="S416" s="73"/>
    </row>
    <row r="417" spans="1:19" s="22" customFormat="1" ht="15.75">
      <c r="A417" s="16" t="s">
        <v>875</v>
      </c>
      <c r="B417" s="45" t="s">
        <v>352</v>
      </c>
      <c r="C417" s="16" t="s">
        <v>23</v>
      </c>
      <c r="D417" s="58">
        <v>4</v>
      </c>
      <c r="E417" s="19">
        <v>188.34</v>
      </c>
      <c r="F417" s="20">
        <f t="shared" si="158"/>
        <v>753.36</v>
      </c>
      <c r="G417" s="256"/>
      <c r="H417" s="256"/>
      <c r="I417" s="258"/>
      <c r="J417" s="258"/>
      <c r="K417" s="259">
        <v>301.64999999999998</v>
      </c>
      <c r="L417" s="260">
        <f t="shared" si="154"/>
        <v>0</v>
      </c>
      <c r="M417" s="260">
        <f t="shared" si="155"/>
        <v>0</v>
      </c>
      <c r="N417" s="260">
        <f t="shared" si="156"/>
        <v>0</v>
      </c>
      <c r="O417" s="259">
        <f t="shared" si="159"/>
        <v>4</v>
      </c>
      <c r="P417" s="261">
        <f t="shared" si="157"/>
        <v>1206.5999999999999</v>
      </c>
      <c r="Q417" s="73"/>
      <c r="R417" s="73"/>
      <c r="S417" s="73"/>
    </row>
    <row r="418" spans="1:19" s="22" customFormat="1" ht="15.75">
      <c r="A418" s="16" t="s">
        <v>876</v>
      </c>
      <c r="B418" s="45" t="s">
        <v>40</v>
      </c>
      <c r="C418" s="16" t="s">
        <v>23</v>
      </c>
      <c r="D418" s="58">
        <v>2</v>
      </c>
      <c r="E418" s="19">
        <v>97.61</v>
      </c>
      <c r="F418" s="20">
        <f t="shared" si="158"/>
        <v>195.22</v>
      </c>
      <c r="G418" s="256"/>
      <c r="H418" s="256"/>
      <c r="I418" s="258"/>
      <c r="J418" s="258"/>
      <c r="K418" s="259">
        <v>140.32</v>
      </c>
      <c r="L418" s="260">
        <f t="shared" si="154"/>
        <v>0</v>
      </c>
      <c r="M418" s="260">
        <f t="shared" si="155"/>
        <v>0</v>
      </c>
      <c r="N418" s="260">
        <f t="shared" si="156"/>
        <v>0</v>
      </c>
      <c r="O418" s="259">
        <f t="shared" si="159"/>
        <v>2</v>
      </c>
      <c r="P418" s="261">
        <f t="shared" si="157"/>
        <v>280.64</v>
      </c>
      <c r="Q418" s="73"/>
      <c r="R418" s="73"/>
      <c r="S418" s="73"/>
    </row>
    <row r="419" spans="1:19" s="22" customFormat="1" ht="15.75">
      <c r="A419" s="16" t="s">
        <v>877</v>
      </c>
      <c r="B419" s="45" t="s">
        <v>353</v>
      </c>
      <c r="C419" s="16" t="s">
        <v>23</v>
      </c>
      <c r="D419" s="58">
        <v>4</v>
      </c>
      <c r="E419" s="19">
        <v>97.61</v>
      </c>
      <c r="F419" s="20">
        <f t="shared" si="158"/>
        <v>390.44</v>
      </c>
      <c r="G419" s="256"/>
      <c r="H419" s="256"/>
      <c r="I419" s="258"/>
      <c r="J419" s="258"/>
      <c r="K419" s="259">
        <v>140.32</v>
      </c>
      <c r="L419" s="260">
        <f t="shared" si="154"/>
        <v>0</v>
      </c>
      <c r="M419" s="260">
        <f t="shared" si="155"/>
        <v>0</v>
      </c>
      <c r="N419" s="260">
        <f t="shared" si="156"/>
        <v>0</v>
      </c>
      <c r="O419" s="259">
        <f t="shared" si="159"/>
        <v>4</v>
      </c>
      <c r="P419" s="261">
        <f t="shared" si="157"/>
        <v>561.28</v>
      </c>
      <c r="Q419" s="73"/>
      <c r="R419" s="73"/>
      <c r="S419" s="73"/>
    </row>
    <row r="420" spans="1:19" s="22" customFormat="1" ht="45">
      <c r="A420" s="16" t="s">
        <v>878</v>
      </c>
      <c r="B420" s="45" t="s">
        <v>36</v>
      </c>
      <c r="C420" s="16" t="s">
        <v>23</v>
      </c>
      <c r="D420" s="58">
        <v>15</v>
      </c>
      <c r="E420" s="19">
        <v>120.79</v>
      </c>
      <c r="F420" s="20">
        <f t="shared" si="158"/>
        <v>1811.85</v>
      </c>
      <c r="G420" s="256"/>
      <c r="H420" s="256"/>
      <c r="I420" s="258"/>
      <c r="J420" s="258"/>
      <c r="K420" s="259">
        <v>113.76</v>
      </c>
      <c r="L420" s="260">
        <f t="shared" si="154"/>
        <v>0</v>
      </c>
      <c r="M420" s="260">
        <f t="shared" si="155"/>
        <v>0</v>
      </c>
      <c r="N420" s="260">
        <f t="shared" si="156"/>
        <v>0</v>
      </c>
      <c r="O420" s="259">
        <f t="shared" si="159"/>
        <v>15</v>
      </c>
      <c r="P420" s="261">
        <f t="shared" si="157"/>
        <v>1706.4</v>
      </c>
      <c r="Q420" s="73"/>
      <c r="R420" s="73"/>
      <c r="S420" s="73"/>
    </row>
    <row r="421" spans="1:19" s="22" customFormat="1" ht="30">
      <c r="A421" s="16" t="s">
        <v>879</v>
      </c>
      <c r="B421" s="45" t="s">
        <v>39</v>
      </c>
      <c r="C421" s="16" t="s">
        <v>23</v>
      </c>
      <c r="D421" s="58">
        <v>15</v>
      </c>
      <c r="E421" s="19">
        <v>94.91</v>
      </c>
      <c r="F421" s="20">
        <f t="shared" si="158"/>
        <v>1423.65</v>
      </c>
      <c r="G421" s="256"/>
      <c r="H421" s="256"/>
      <c r="I421" s="258"/>
      <c r="J421" s="258"/>
      <c r="K421" s="259">
        <v>117.37</v>
      </c>
      <c r="L421" s="260">
        <f t="shared" si="154"/>
        <v>0</v>
      </c>
      <c r="M421" s="260">
        <f t="shared" si="155"/>
        <v>0</v>
      </c>
      <c r="N421" s="260">
        <f t="shared" si="156"/>
        <v>0</v>
      </c>
      <c r="O421" s="259">
        <f t="shared" si="159"/>
        <v>15</v>
      </c>
      <c r="P421" s="261">
        <f t="shared" si="157"/>
        <v>1760.55</v>
      </c>
      <c r="Q421" s="73"/>
      <c r="R421" s="73"/>
      <c r="S421" s="73"/>
    </row>
    <row r="422" spans="1:19" s="22" customFormat="1" ht="15.75">
      <c r="A422" s="16" t="s">
        <v>880</v>
      </c>
      <c r="B422" s="45" t="s">
        <v>354</v>
      </c>
      <c r="C422" s="16" t="s">
        <v>23</v>
      </c>
      <c r="D422" s="58">
        <v>11</v>
      </c>
      <c r="E422" s="19">
        <v>12.49</v>
      </c>
      <c r="F422" s="20">
        <f t="shared" si="158"/>
        <v>137.38999999999999</v>
      </c>
      <c r="G422" s="256"/>
      <c r="H422" s="256"/>
      <c r="I422" s="258"/>
      <c r="J422" s="258"/>
      <c r="K422" s="259">
        <v>27.85</v>
      </c>
      <c r="L422" s="260">
        <f t="shared" si="154"/>
        <v>0</v>
      </c>
      <c r="M422" s="260">
        <f t="shared" si="155"/>
        <v>0</v>
      </c>
      <c r="N422" s="260">
        <f t="shared" si="156"/>
        <v>0</v>
      </c>
      <c r="O422" s="259">
        <f t="shared" si="159"/>
        <v>11</v>
      </c>
      <c r="P422" s="261">
        <f t="shared" si="157"/>
        <v>306.35000000000002</v>
      </c>
      <c r="Q422" s="73"/>
      <c r="R422" s="73"/>
      <c r="S422" s="73"/>
    </row>
    <row r="423" spans="1:19" s="22" customFormat="1" ht="15.75">
      <c r="A423" s="16" t="s">
        <v>881</v>
      </c>
      <c r="B423" s="45" t="s">
        <v>355</v>
      </c>
      <c r="C423" s="16" t="s">
        <v>18</v>
      </c>
      <c r="D423" s="58">
        <v>32</v>
      </c>
      <c r="E423" s="19">
        <v>49.19</v>
      </c>
      <c r="F423" s="20">
        <f t="shared" si="158"/>
        <v>1574.08</v>
      </c>
      <c r="G423" s="256"/>
      <c r="H423" s="256"/>
      <c r="I423" s="258"/>
      <c r="J423" s="258"/>
      <c r="K423" s="259">
        <v>58.7</v>
      </c>
      <c r="L423" s="260">
        <f t="shared" si="154"/>
        <v>0</v>
      </c>
      <c r="M423" s="260">
        <f t="shared" si="155"/>
        <v>0</v>
      </c>
      <c r="N423" s="260">
        <f t="shared" si="156"/>
        <v>0</v>
      </c>
      <c r="O423" s="259">
        <f t="shared" si="159"/>
        <v>32</v>
      </c>
      <c r="P423" s="261">
        <f t="shared" si="157"/>
        <v>1878.4</v>
      </c>
      <c r="Q423" s="73"/>
      <c r="R423" s="73"/>
      <c r="S423" s="73"/>
    </row>
    <row r="424" spans="1:19" s="22" customFormat="1" ht="15.75">
      <c r="A424" s="16" t="s">
        <v>882</v>
      </c>
      <c r="B424" s="45" t="s">
        <v>356</v>
      </c>
      <c r="C424" s="16" t="s">
        <v>23</v>
      </c>
      <c r="D424" s="58">
        <v>26</v>
      </c>
      <c r="E424" s="19">
        <v>89.33</v>
      </c>
      <c r="F424" s="20">
        <f t="shared" si="158"/>
        <v>2322.58</v>
      </c>
      <c r="G424" s="256"/>
      <c r="H424" s="256"/>
      <c r="I424" s="258"/>
      <c r="J424" s="258"/>
      <c r="K424" s="259">
        <v>73.05</v>
      </c>
      <c r="L424" s="260">
        <f t="shared" si="154"/>
        <v>0</v>
      </c>
      <c r="M424" s="260">
        <f t="shared" si="155"/>
        <v>0</v>
      </c>
      <c r="N424" s="260">
        <f t="shared" si="156"/>
        <v>0</v>
      </c>
      <c r="O424" s="259">
        <f t="shared" si="159"/>
        <v>26</v>
      </c>
      <c r="P424" s="261">
        <f t="shared" si="157"/>
        <v>1899.3</v>
      </c>
      <c r="Q424" s="73"/>
      <c r="R424" s="73"/>
      <c r="S424" s="73"/>
    </row>
    <row r="425" spans="1:19" s="22" customFormat="1" ht="18.75" customHeight="1">
      <c r="A425" s="16" t="s">
        <v>883</v>
      </c>
      <c r="B425" s="45" t="s">
        <v>357</v>
      </c>
      <c r="C425" s="16" t="s">
        <v>23</v>
      </c>
      <c r="D425" s="58">
        <v>22</v>
      </c>
      <c r="E425" s="19">
        <v>98.24</v>
      </c>
      <c r="F425" s="20">
        <f t="shared" si="158"/>
        <v>2161.2800000000002</v>
      </c>
      <c r="G425" s="256"/>
      <c r="H425" s="256"/>
      <c r="I425" s="258"/>
      <c r="J425" s="258"/>
      <c r="K425" s="259">
        <v>56.62</v>
      </c>
      <c r="L425" s="260">
        <f t="shared" si="154"/>
        <v>0</v>
      </c>
      <c r="M425" s="260">
        <f t="shared" si="155"/>
        <v>0</v>
      </c>
      <c r="N425" s="260">
        <f t="shared" si="156"/>
        <v>0</v>
      </c>
      <c r="O425" s="259">
        <f t="shared" si="159"/>
        <v>22</v>
      </c>
      <c r="P425" s="261">
        <f t="shared" si="157"/>
        <v>1245.6400000000001</v>
      </c>
      <c r="Q425" s="73"/>
      <c r="R425" s="73"/>
      <c r="S425" s="73"/>
    </row>
    <row r="426" spans="1:19" s="22" customFormat="1" ht="15.75">
      <c r="A426" s="48" t="s">
        <v>884</v>
      </c>
      <c r="B426" s="45" t="s">
        <v>358</v>
      </c>
      <c r="C426" s="16" t="s">
        <v>23</v>
      </c>
      <c r="D426" s="29">
        <v>16</v>
      </c>
      <c r="E426" s="36">
        <v>91.18</v>
      </c>
      <c r="F426" s="20">
        <f>E426*D426</f>
        <v>1458.88</v>
      </c>
      <c r="G426" s="256"/>
      <c r="H426" s="256"/>
      <c r="I426" s="258"/>
      <c r="J426" s="258"/>
      <c r="K426" s="259">
        <v>132.51</v>
      </c>
      <c r="L426" s="260">
        <f t="shared" si="154"/>
        <v>0</v>
      </c>
      <c r="M426" s="260">
        <f t="shared" si="155"/>
        <v>0</v>
      </c>
      <c r="N426" s="260">
        <f t="shared" si="156"/>
        <v>0</v>
      </c>
      <c r="O426" s="259">
        <f t="shared" si="159"/>
        <v>16</v>
      </c>
      <c r="P426" s="261">
        <f t="shared" si="157"/>
        <v>2120.16</v>
      </c>
      <c r="Q426" s="73"/>
      <c r="R426" s="73"/>
      <c r="S426" s="73"/>
    </row>
    <row r="427" spans="1:19" s="73" customFormat="1" ht="15.75">
      <c r="A427" s="46" t="s">
        <v>885</v>
      </c>
      <c r="B427" s="57" t="s">
        <v>359</v>
      </c>
      <c r="C427" s="16" t="s">
        <v>23</v>
      </c>
      <c r="D427" s="63">
        <v>8</v>
      </c>
      <c r="E427" s="106">
        <v>194.4</v>
      </c>
      <c r="F427" s="108">
        <f t="shared" si="158"/>
        <v>1555.2</v>
      </c>
      <c r="G427" s="256"/>
      <c r="H427" s="256"/>
      <c r="I427" s="258"/>
      <c r="J427" s="258"/>
      <c r="K427" s="259">
        <v>197.08</v>
      </c>
      <c r="L427" s="260">
        <f t="shared" si="154"/>
        <v>0</v>
      </c>
      <c r="M427" s="260">
        <f t="shared" si="155"/>
        <v>0</v>
      </c>
      <c r="N427" s="260">
        <f t="shared" si="156"/>
        <v>0</v>
      </c>
      <c r="O427" s="259">
        <f t="shared" si="159"/>
        <v>8</v>
      </c>
      <c r="P427" s="261">
        <f t="shared" si="157"/>
        <v>1576.64</v>
      </c>
    </row>
    <row r="428" spans="1:19" s="73" customFormat="1" ht="15.75">
      <c r="A428" s="46" t="s">
        <v>886</v>
      </c>
      <c r="B428" s="57" t="s">
        <v>360</v>
      </c>
      <c r="C428" s="16" t="s">
        <v>23</v>
      </c>
      <c r="D428" s="63">
        <v>4</v>
      </c>
      <c r="E428" s="106">
        <v>194.4</v>
      </c>
      <c r="F428" s="108">
        <f t="shared" si="158"/>
        <v>777.6</v>
      </c>
      <c r="G428" s="256"/>
      <c r="H428" s="256"/>
      <c r="I428" s="258"/>
      <c r="J428" s="258"/>
      <c r="K428" s="259">
        <v>179.2</v>
      </c>
      <c r="L428" s="260">
        <f t="shared" si="154"/>
        <v>0</v>
      </c>
      <c r="M428" s="260">
        <f t="shared" si="155"/>
        <v>0</v>
      </c>
      <c r="N428" s="260">
        <f t="shared" si="156"/>
        <v>0</v>
      </c>
      <c r="O428" s="259">
        <f t="shared" si="159"/>
        <v>4</v>
      </c>
      <c r="P428" s="261">
        <f t="shared" si="157"/>
        <v>716.8</v>
      </c>
    </row>
    <row r="429" spans="1:19" s="73" customFormat="1" ht="15.75">
      <c r="A429" s="46" t="s">
        <v>887</v>
      </c>
      <c r="B429" s="57" t="s">
        <v>361</v>
      </c>
      <c r="C429" s="16" t="s">
        <v>23</v>
      </c>
      <c r="D429" s="63">
        <v>1</v>
      </c>
      <c r="E429" s="106">
        <v>194.4</v>
      </c>
      <c r="F429" s="108">
        <f>D429*E429</f>
        <v>194.4</v>
      </c>
      <c r="G429" s="256"/>
      <c r="H429" s="256"/>
      <c r="I429" s="258"/>
      <c r="J429" s="258"/>
      <c r="K429" s="259">
        <v>197.08</v>
      </c>
      <c r="L429" s="260">
        <f t="shared" si="154"/>
        <v>0</v>
      </c>
      <c r="M429" s="260">
        <f t="shared" si="155"/>
        <v>0</v>
      </c>
      <c r="N429" s="260">
        <f t="shared" si="156"/>
        <v>0</v>
      </c>
      <c r="O429" s="259">
        <f t="shared" si="159"/>
        <v>1</v>
      </c>
      <c r="P429" s="261">
        <f t="shared" si="157"/>
        <v>197.08</v>
      </c>
    </row>
    <row r="430" spans="1:19" s="73" customFormat="1" ht="15.75">
      <c r="A430" s="46" t="s">
        <v>888</v>
      </c>
      <c r="B430" s="57" t="s">
        <v>362</v>
      </c>
      <c r="C430" s="16" t="s">
        <v>23</v>
      </c>
      <c r="D430" s="63">
        <v>1</v>
      </c>
      <c r="E430" s="106">
        <v>406.41</v>
      </c>
      <c r="F430" s="108">
        <f t="shared" ref="F430:F431" si="160">D430*E430</f>
        <v>406.41</v>
      </c>
      <c r="G430" s="256"/>
      <c r="H430" s="256"/>
      <c r="I430" s="258"/>
      <c r="J430" s="258"/>
      <c r="K430" s="259">
        <v>953.24</v>
      </c>
      <c r="L430" s="260">
        <f t="shared" si="154"/>
        <v>0</v>
      </c>
      <c r="M430" s="260">
        <f t="shared" si="155"/>
        <v>0</v>
      </c>
      <c r="N430" s="260">
        <f t="shared" si="156"/>
        <v>0</v>
      </c>
      <c r="O430" s="259">
        <f t="shared" si="159"/>
        <v>1</v>
      </c>
      <c r="P430" s="261">
        <f t="shared" si="157"/>
        <v>953.24</v>
      </c>
    </row>
    <row r="431" spans="1:19" s="73" customFormat="1" ht="15.75">
      <c r="A431" s="46" t="s">
        <v>889</v>
      </c>
      <c r="B431" s="57" t="s">
        <v>363</v>
      </c>
      <c r="C431" s="16" t="s">
        <v>23</v>
      </c>
      <c r="D431" s="63">
        <v>188</v>
      </c>
      <c r="E431" s="106">
        <v>82.92</v>
      </c>
      <c r="F431" s="108">
        <f t="shared" si="160"/>
        <v>15588.960000000001</v>
      </c>
      <c r="G431" s="256"/>
      <c r="H431" s="256"/>
      <c r="I431" s="258"/>
      <c r="J431" s="258"/>
      <c r="K431" s="259">
        <v>34.25</v>
      </c>
      <c r="L431" s="260">
        <f t="shared" si="154"/>
        <v>0</v>
      </c>
      <c r="M431" s="260">
        <f t="shared" si="155"/>
        <v>0</v>
      </c>
      <c r="N431" s="260">
        <f t="shared" si="156"/>
        <v>0</v>
      </c>
      <c r="O431" s="259">
        <f t="shared" si="159"/>
        <v>188</v>
      </c>
      <c r="P431" s="261">
        <f t="shared" si="157"/>
        <v>6439</v>
      </c>
    </row>
    <row r="432" spans="1:19" s="73" customFormat="1" ht="15.75">
      <c r="A432" s="48" t="s">
        <v>890</v>
      </c>
      <c r="B432" s="64" t="s">
        <v>364</v>
      </c>
      <c r="C432" s="48" t="s">
        <v>27</v>
      </c>
      <c r="D432" s="58">
        <v>20.6</v>
      </c>
      <c r="E432" s="106">
        <v>62.78</v>
      </c>
      <c r="F432" s="108">
        <f t="shared" ref="F432:F455" si="161">ROUND(E432*D432,2)</f>
        <v>1293.27</v>
      </c>
      <c r="G432" s="256"/>
      <c r="H432" s="256"/>
      <c r="I432" s="258"/>
      <c r="J432" s="258"/>
      <c r="K432" s="259">
        <v>85.31</v>
      </c>
      <c r="L432" s="260">
        <f t="shared" si="154"/>
        <v>0</v>
      </c>
      <c r="M432" s="260">
        <f t="shared" si="155"/>
        <v>0</v>
      </c>
      <c r="N432" s="260">
        <f t="shared" si="156"/>
        <v>0</v>
      </c>
      <c r="O432" s="259">
        <f t="shared" si="159"/>
        <v>20.6</v>
      </c>
      <c r="P432" s="261">
        <f t="shared" si="157"/>
        <v>1757.39</v>
      </c>
    </row>
    <row r="433" spans="1:19" s="73" customFormat="1" ht="15.75">
      <c r="A433" s="48"/>
      <c r="B433" s="107" t="s">
        <v>1122</v>
      </c>
      <c r="C433" s="48"/>
      <c r="D433" s="58"/>
      <c r="E433" s="106"/>
      <c r="F433" s="103">
        <f>SUM(F402:F432)</f>
        <v>61419.139999999992</v>
      </c>
      <c r="G433" s="256"/>
      <c r="H433" s="256"/>
      <c r="I433" s="258"/>
      <c r="J433" s="258"/>
      <c r="K433" s="259"/>
      <c r="L433" s="260"/>
      <c r="M433" s="260"/>
      <c r="N433" s="260"/>
      <c r="O433" s="259"/>
      <c r="P433" s="261"/>
    </row>
    <row r="434" spans="1:19" s="22" customFormat="1" ht="15.75">
      <c r="A434" s="31" t="s">
        <v>891</v>
      </c>
      <c r="B434" s="32" t="s">
        <v>365</v>
      </c>
      <c r="C434" s="84"/>
      <c r="D434" s="37"/>
      <c r="E434" s="85"/>
      <c r="F434" s="86"/>
      <c r="G434" s="256"/>
      <c r="H434" s="256"/>
      <c r="I434" s="258"/>
      <c r="J434" s="258"/>
      <c r="K434" s="259"/>
      <c r="L434" s="260"/>
      <c r="M434" s="260"/>
      <c r="N434" s="260"/>
      <c r="O434" s="259"/>
      <c r="P434" s="261"/>
      <c r="Q434" s="73"/>
      <c r="R434" s="73"/>
      <c r="S434" s="73"/>
    </row>
    <row r="435" spans="1:19" s="22" customFormat="1" ht="15.75">
      <c r="A435" s="48" t="s">
        <v>892</v>
      </c>
      <c r="B435" s="68" t="s">
        <v>366</v>
      </c>
      <c r="C435" s="48" t="s">
        <v>24</v>
      </c>
      <c r="D435" s="56">
        <v>1.42</v>
      </c>
      <c r="E435" s="19">
        <v>336.15</v>
      </c>
      <c r="F435" s="20">
        <f t="shared" si="161"/>
        <v>477.33</v>
      </c>
      <c r="G435" s="256"/>
      <c r="H435" s="256"/>
      <c r="I435" s="258"/>
      <c r="J435" s="258"/>
      <c r="K435" s="259">
        <v>405.18</v>
      </c>
      <c r="L435" s="260">
        <f t="shared" si="154"/>
        <v>0</v>
      </c>
      <c r="M435" s="260">
        <f t="shared" si="155"/>
        <v>0</v>
      </c>
      <c r="N435" s="260">
        <f t="shared" si="156"/>
        <v>0</v>
      </c>
      <c r="O435" s="259">
        <f t="shared" ref="O435:O455" si="162">D435+H435-I435+J435-G435</f>
        <v>1.42</v>
      </c>
      <c r="P435" s="261">
        <f t="shared" si="157"/>
        <v>575.36</v>
      </c>
      <c r="Q435" s="73"/>
      <c r="R435" s="73"/>
      <c r="S435" s="73"/>
    </row>
    <row r="436" spans="1:19" s="22" customFormat="1" ht="15.75">
      <c r="A436" s="48" t="s">
        <v>893</v>
      </c>
      <c r="B436" s="68" t="s">
        <v>367</v>
      </c>
      <c r="C436" s="48" t="s">
        <v>25</v>
      </c>
      <c r="D436" s="56">
        <v>0.16</v>
      </c>
      <c r="E436" s="19">
        <v>502.95</v>
      </c>
      <c r="F436" s="20">
        <f t="shared" si="161"/>
        <v>80.47</v>
      </c>
      <c r="G436" s="256"/>
      <c r="H436" s="256"/>
      <c r="I436" s="258"/>
      <c r="J436" s="258"/>
      <c r="K436" s="259">
        <v>411.4</v>
      </c>
      <c r="L436" s="260">
        <f t="shared" si="154"/>
        <v>0</v>
      </c>
      <c r="M436" s="260">
        <f t="shared" si="155"/>
        <v>0</v>
      </c>
      <c r="N436" s="260">
        <f t="shared" si="156"/>
        <v>0</v>
      </c>
      <c r="O436" s="259">
        <f t="shared" si="162"/>
        <v>0.16</v>
      </c>
      <c r="P436" s="261">
        <f t="shared" si="157"/>
        <v>65.819999999999993</v>
      </c>
      <c r="Q436" s="73"/>
      <c r="R436" s="73"/>
      <c r="S436" s="73"/>
    </row>
    <row r="437" spans="1:19" s="22" customFormat="1" ht="15.75">
      <c r="A437" s="48" t="s">
        <v>894</v>
      </c>
      <c r="B437" s="68" t="s">
        <v>43</v>
      </c>
      <c r="C437" s="48" t="s">
        <v>27</v>
      </c>
      <c r="D437" s="56">
        <v>43</v>
      </c>
      <c r="E437" s="19">
        <v>16.78</v>
      </c>
      <c r="F437" s="20">
        <f t="shared" si="161"/>
        <v>721.54</v>
      </c>
      <c r="G437" s="256"/>
      <c r="H437" s="256"/>
      <c r="I437" s="258"/>
      <c r="J437" s="258"/>
      <c r="K437" s="259">
        <v>28.55</v>
      </c>
      <c r="L437" s="260">
        <f t="shared" si="154"/>
        <v>0</v>
      </c>
      <c r="M437" s="260">
        <f t="shared" si="155"/>
        <v>0</v>
      </c>
      <c r="N437" s="260">
        <f t="shared" si="156"/>
        <v>0</v>
      </c>
      <c r="O437" s="259">
        <f t="shared" si="162"/>
        <v>43</v>
      </c>
      <c r="P437" s="261">
        <f t="shared" si="157"/>
        <v>1227.6500000000001</v>
      </c>
      <c r="Q437" s="73"/>
      <c r="R437" s="73"/>
      <c r="S437" s="73"/>
    </row>
    <row r="438" spans="1:19" s="22" customFormat="1" ht="15.75">
      <c r="A438" s="48" t="s">
        <v>895</v>
      </c>
      <c r="B438" s="68" t="s">
        <v>368</v>
      </c>
      <c r="C438" s="48" t="s">
        <v>27</v>
      </c>
      <c r="D438" s="56">
        <v>42</v>
      </c>
      <c r="E438" s="19">
        <v>14.03</v>
      </c>
      <c r="F438" s="20">
        <f t="shared" si="161"/>
        <v>589.26</v>
      </c>
      <c r="G438" s="256"/>
      <c r="H438" s="256"/>
      <c r="I438" s="258"/>
      <c r="J438" s="258"/>
      <c r="K438" s="259">
        <v>14.26</v>
      </c>
      <c r="L438" s="260">
        <f t="shared" si="154"/>
        <v>0</v>
      </c>
      <c r="M438" s="260">
        <f t="shared" si="155"/>
        <v>0</v>
      </c>
      <c r="N438" s="260">
        <f t="shared" si="156"/>
        <v>0</v>
      </c>
      <c r="O438" s="259">
        <f t="shared" si="162"/>
        <v>42</v>
      </c>
      <c r="P438" s="261">
        <f t="shared" si="157"/>
        <v>598.91999999999996</v>
      </c>
      <c r="Q438" s="73"/>
      <c r="R438" s="73"/>
      <c r="S438" s="73"/>
    </row>
    <row r="439" spans="1:19" s="22" customFormat="1" ht="15.75">
      <c r="A439" s="48" t="s">
        <v>896</v>
      </c>
      <c r="B439" s="68" t="s">
        <v>44</v>
      </c>
      <c r="C439" s="48" t="s">
        <v>30</v>
      </c>
      <c r="D439" s="56">
        <v>3</v>
      </c>
      <c r="E439" s="19">
        <v>15.79</v>
      </c>
      <c r="F439" s="20">
        <f t="shared" si="161"/>
        <v>47.37</v>
      </c>
      <c r="G439" s="256"/>
      <c r="H439" s="256"/>
      <c r="I439" s="258"/>
      <c r="J439" s="258"/>
      <c r="K439" s="259">
        <v>5.84</v>
      </c>
      <c r="L439" s="260">
        <f t="shared" si="154"/>
        <v>0</v>
      </c>
      <c r="M439" s="260">
        <f t="shared" si="155"/>
        <v>0</v>
      </c>
      <c r="N439" s="260">
        <f t="shared" si="156"/>
        <v>0</v>
      </c>
      <c r="O439" s="259">
        <f t="shared" si="162"/>
        <v>3</v>
      </c>
      <c r="P439" s="261">
        <f t="shared" si="157"/>
        <v>17.52</v>
      </c>
      <c r="Q439" s="73"/>
      <c r="R439" s="73"/>
      <c r="S439" s="73"/>
    </row>
    <row r="440" spans="1:19" s="22" customFormat="1" ht="15.75">
      <c r="A440" s="48" t="s">
        <v>897</v>
      </c>
      <c r="B440" s="68" t="s">
        <v>45</v>
      </c>
      <c r="C440" s="48" t="s">
        <v>30</v>
      </c>
      <c r="D440" s="56">
        <v>4</v>
      </c>
      <c r="E440" s="19">
        <v>19.559999999999999</v>
      </c>
      <c r="F440" s="20">
        <f t="shared" si="161"/>
        <v>78.239999999999995</v>
      </c>
      <c r="G440" s="256"/>
      <c r="H440" s="256"/>
      <c r="I440" s="258"/>
      <c r="J440" s="258"/>
      <c r="K440" s="259">
        <v>81.75</v>
      </c>
      <c r="L440" s="260">
        <f t="shared" si="154"/>
        <v>0</v>
      </c>
      <c r="M440" s="260">
        <f t="shared" si="155"/>
        <v>0</v>
      </c>
      <c r="N440" s="260">
        <f t="shared" si="156"/>
        <v>0</v>
      </c>
      <c r="O440" s="259">
        <f t="shared" si="162"/>
        <v>4</v>
      </c>
      <c r="P440" s="261">
        <f t="shared" si="157"/>
        <v>327</v>
      </c>
      <c r="Q440" s="73"/>
      <c r="R440" s="73"/>
      <c r="S440" s="73"/>
    </row>
    <row r="441" spans="1:19" s="22" customFormat="1" ht="15.75">
      <c r="A441" s="48" t="s">
        <v>898</v>
      </c>
      <c r="B441" s="68" t="s">
        <v>369</v>
      </c>
      <c r="C441" s="48" t="s">
        <v>30</v>
      </c>
      <c r="D441" s="56">
        <v>3</v>
      </c>
      <c r="E441" s="19">
        <v>55.32</v>
      </c>
      <c r="F441" s="20">
        <f t="shared" si="161"/>
        <v>165.96</v>
      </c>
      <c r="G441" s="256"/>
      <c r="H441" s="256"/>
      <c r="I441" s="258"/>
      <c r="J441" s="258"/>
      <c r="K441" s="259">
        <v>35.06</v>
      </c>
      <c r="L441" s="260">
        <f t="shared" si="154"/>
        <v>0</v>
      </c>
      <c r="M441" s="260">
        <f t="shared" si="155"/>
        <v>0</v>
      </c>
      <c r="N441" s="260">
        <f t="shared" si="156"/>
        <v>0</v>
      </c>
      <c r="O441" s="259">
        <f t="shared" si="162"/>
        <v>3</v>
      </c>
      <c r="P441" s="261">
        <f t="shared" si="157"/>
        <v>105.18</v>
      </c>
      <c r="Q441" s="73"/>
      <c r="R441" s="73"/>
      <c r="S441" s="73"/>
    </row>
    <row r="442" spans="1:19" s="22" customFormat="1" ht="15.75">
      <c r="A442" s="48" t="s">
        <v>899</v>
      </c>
      <c r="B442" s="68" t="s">
        <v>370</v>
      </c>
      <c r="C442" s="48" t="s">
        <v>30</v>
      </c>
      <c r="D442" s="56">
        <v>6</v>
      </c>
      <c r="E442" s="19">
        <v>13.47</v>
      </c>
      <c r="F442" s="20">
        <f t="shared" si="161"/>
        <v>80.819999999999993</v>
      </c>
      <c r="G442" s="256"/>
      <c r="H442" s="256"/>
      <c r="I442" s="258"/>
      <c r="J442" s="258"/>
      <c r="K442" s="259">
        <v>17.93</v>
      </c>
      <c r="L442" s="260">
        <f t="shared" si="154"/>
        <v>0</v>
      </c>
      <c r="M442" s="260">
        <f t="shared" si="155"/>
        <v>0</v>
      </c>
      <c r="N442" s="260">
        <f t="shared" si="156"/>
        <v>0</v>
      </c>
      <c r="O442" s="259">
        <f t="shared" si="162"/>
        <v>6</v>
      </c>
      <c r="P442" s="261">
        <f t="shared" si="157"/>
        <v>107.58</v>
      </c>
      <c r="Q442" s="73"/>
      <c r="R442" s="73"/>
      <c r="S442" s="73"/>
    </row>
    <row r="443" spans="1:19" s="22" customFormat="1" ht="15.75">
      <c r="A443" s="48" t="s">
        <v>900</v>
      </c>
      <c r="B443" s="68" t="s">
        <v>371</v>
      </c>
      <c r="C443" s="48" t="s">
        <v>30</v>
      </c>
      <c r="D443" s="29">
        <v>4</v>
      </c>
      <c r="E443" s="36">
        <v>12.58</v>
      </c>
      <c r="F443" s="20">
        <f t="shared" si="161"/>
        <v>50.32</v>
      </c>
      <c r="G443" s="256"/>
      <c r="H443" s="256"/>
      <c r="I443" s="258"/>
      <c r="J443" s="258"/>
      <c r="K443" s="259">
        <v>11.22</v>
      </c>
      <c r="L443" s="260">
        <f t="shared" si="154"/>
        <v>0</v>
      </c>
      <c r="M443" s="260">
        <f t="shared" si="155"/>
        <v>0</v>
      </c>
      <c r="N443" s="260">
        <f t="shared" si="156"/>
        <v>0</v>
      </c>
      <c r="O443" s="259">
        <f t="shared" si="162"/>
        <v>4</v>
      </c>
      <c r="P443" s="261">
        <f t="shared" si="157"/>
        <v>44.88</v>
      </c>
      <c r="Q443" s="73"/>
      <c r="R443" s="73"/>
      <c r="S443" s="73"/>
    </row>
    <row r="444" spans="1:19" s="73" customFormat="1" ht="15.75">
      <c r="A444" s="48" t="s">
        <v>901</v>
      </c>
      <c r="B444" s="68" t="s">
        <v>372</v>
      </c>
      <c r="C444" s="48" t="s">
        <v>30</v>
      </c>
      <c r="D444" s="56">
        <v>4</v>
      </c>
      <c r="E444" s="48">
        <v>12.58</v>
      </c>
      <c r="F444" s="20">
        <f t="shared" si="161"/>
        <v>50.32</v>
      </c>
      <c r="G444" s="256"/>
      <c r="H444" s="256"/>
      <c r="I444" s="258"/>
      <c r="J444" s="258"/>
      <c r="K444" s="259">
        <v>16.03</v>
      </c>
      <c r="L444" s="260">
        <f t="shared" si="154"/>
        <v>0</v>
      </c>
      <c r="M444" s="260">
        <f t="shared" si="155"/>
        <v>0</v>
      </c>
      <c r="N444" s="260">
        <f t="shared" si="156"/>
        <v>0</v>
      </c>
      <c r="O444" s="259">
        <f t="shared" si="162"/>
        <v>4</v>
      </c>
      <c r="P444" s="261">
        <f t="shared" si="157"/>
        <v>64.12</v>
      </c>
    </row>
    <row r="445" spans="1:19" s="73" customFormat="1" ht="15.75">
      <c r="A445" s="48" t="s">
        <v>902</v>
      </c>
      <c r="B445" s="68" t="s">
        <v>373</v>
      </c>
      <c r="C445" s="48" t="s">
        <v>30</v>
      </c>
      <c r="D445" s="56">
        <v>1</v>
      </c>
      <c r="E445" s="106">
        <v>10.84</v>
      </c>
      <c r="F445" s="20">
        <f t="shared" si="161"/>
        <v>10.84</v>
      </c>
      <c r="G445" s="256"/>
      <c r="H445" s="256"/>
      <c r="I445" s="258"/>
      <c r="J445" s="258"/>
      <c r="K445" s="259">
        <v>10.97</v>
      </c>
      <c r="L445" s="260">
        <f t="shared" si="154"/>
        <v>0</v>
      </c>
      <c r="M445" s="260">
        <f t="shared" si="155"/>
        <v>0</v>
      </c>
      <c r="N445" s="260">
        <f t="shared" si="156"/>
        <v>0</v>
      </c>
      <c r="O445" s="259">
        <f t="shared" si="162"/>
        <v>1</v>
      </c>
      <c r="P445" s="261">
        <f t="shared" si="157"/>
        <v>10.97</v>
      </c>
    </row>
    <row r="446" spans="1:19" s="73" customFormat="1" ht="15.75">
      <c r="A446" s="48" t="s">
        <v>903</v>
      </c>
      <c r="B446" s="68" t="s">
        <v>533</v>
      </c>
      <c r="C446" s="48"/>
      <c r="D446" s="58">
        <v>1</v>
      </c>
      <c r="E446" s="106">
        <v>9.69</v>
      </c>
      <c r="F446" s="20">
        <f t="shared" si="161"/>
        <v>9.69</v>
      </c>
      <c r="G446" s="256"/>
      <c r="H446" s="256"/>
      <c r="I446" s="258"/>
      <c r="J446" s="258"/>
      <c r="K446" s="259">
        <v>4.04</v>
      </c>
      <c r="L446" s="260">
        <f t="shared" si="154"/>
        <v>0</v>
      </c>
      <c r="M446" s="260">
        <f t="shared" si="155"/>
        <v>0</v>
      </c>
      <c r="N446" s="260">
        <f t="shared" si="156"/>
        <v>0</v>
      </c>
      <c r="O446" s="259">
        <f t="shared" si="162"/>
        <v>1</v>
      </c>
      <c r="P446" s="261">
        <f t="shared" si="157"/>
        <v>4.04</v>
      </c>
    </row>
    <row r="447" spans="1:19" s="73" customFormat="1" ht="15.75">
      <c r="A447" s="48" t="s">
        <v>904</v>
      </c>
      <c r="B447" s="64" t="s">
        <v>374</v>
      </c>
      <c r="C447" s="48" t="s">
        <v>30</v>
      </c>
      <c r="D447" s="56">
        <v>2</v>
      </c>
      <c r="E447" s="106">
        <v>11.23</v>
      </c>
      <c r="F447" s="20">
        <f t="shared" si="161"/>
        <v>22.46</v>
      </c>
      <c r="G447" s="256"/>
      <c r="H447" s="256"/>
      <c r="I447" s="258"/>
      <c r="J447" s="258"/>
      <c r="K447" s="259">
        <v>19.16</v>
      </c>
      <c r="L447" s="260">
        <f t="shared" si="154"/>
        <v>0</v>
      </c>
      <c r="M447" s="260">
        <f t="shared" si="155"/>
        <v>0</v>
      </c>
      <c r="N447" s="260">
        <f t="shared" si="156"/>
        <v>0</v>
      </c>
      <c r="O447" s="259">
        <f t="shared" si="162"/>
        <v>2</v>
      </c>
      <c r="P447" s="261">
        <f t="shared" si="157"/>
        <v>38.32</v>
      </c>
    </row>
    <row r="448" spans="1:19" s="73" customFormat="1" ht="15.75">
      <c r="A448" s="48" t="s">
        <v>905</v>
      </c>
      <c r="B448" s="64" t="s">
        <v>375</v>
      </c>
      <c r="C448" s="48" t="s">
        <v>30</v>
      </c>
      <c r="D448" s="56">
        <v>2</v>
      </c>
      <c r="E448" s="48">
        <v>9.75</v>
      </c>
      <c r="F448" s="20">
        <f t="shared" si="161"/>
        <v>19.5</v>
      </c>
      <c r="G448" s="256"/>
      <c r="H448" s="256"/>
      <c r="I448" s="258"/>
      <c r="J448" s="258"/>
      <c r="K448" s="259">
        <v>14.15</v>
      </c>
      <c r="L448" s="260">
        <f t="shared" si="154"/>
        <v>0</v>
      </c>
      <c r="M448" s="260">
        <f t="shared" si="155"/>
        <v>0</v>
      </c>
      <c r="N448" s="260">
        <f t="shared" si="156"/>
        <v>0</v>
      </c>
      <c r="O448" s="259">
        <f t="shared" si="162"/>
        <v>2</v>
      </c>
      <c r="P448" s="261">
        <f t="shared" si="157"/>
        <v>28.3</v>
      </c>
    </row>
    <row r="449" spans="1:19" s="73" customFormat="1" ht="15.75">
      <c r="A449" s="48" t="s">
        <v>906</v>
      </c>
      <c r="B449" s="64" t="s">
        <v>376</v>
      </c>
      <c r="C449" s="48" t="s">
        <v>30</v>
      </c>
      <c r="D449" s="56">
        <v>2</v>
      </c>
      <c r="E449" s="48">
        <v>2.56</v>
      </c>
      <c r="F449" s="20">
        <f t="shared" si="161"/>
        <v>5.12</v>
      </c>
      <c r="G449" s="256"/>
      <c r="H449" s="256"/>
      <c r="I449" s="258"/>
      <c r="J449" s="258"/>
      <c r="K449" s="259">
        <v>15.68</v>
      </c>
      <c r="L449" s="260">
        <f t="shared" si="154"/>
        <v>0</v>
      </c>
      <c r="M449" s="260">
        <f t="shared" si="155"/>
        <v>0</v>
      </c>
      <c r="N449" s="260">
        <f t="shared" si="156"/>
        <v>0</v>
      </c>
      <c r="O449" s="259">
        <f t="shared" si="162"/>
        <v>2</v>
      </c>
      <c r="P449" s="261">
        <f t="shared" si="157"/>
        <v>31.36</v>
      </c>
    </row>
    <row r="450" spans="1:19" s="73" customFormat="1" ht="15.75">
      <c r="A450" s="48" t="s">
        <v>907</v>
      </c>
      <c r="B450" s="55" t="s">
        <v>377</v>
      </c>
      <c r="C450" s="48" t="s">
        <v>30</v>
      </c>
      <c r="D450" s="56">
        <v>1</v>
      </c>
      <c r="E450" s="48">
        <v>549.47</v>
      </c>
      <c r="F450" s="20">
        <f t="shared" si="161"/>
        <v>549.47</v>
      </c>
      <c r="G450" s="256"/>
      <c r="H450" s="256"/>
      <c r="I450" s="258"/>
      <c r="J450" s="258"/>
      <c r="K450" s="259">
        <v>275.83999999999997</v>
      </c>
      <c r="L450" s="260">
        <f t="shared" si="154"/>
        <v>0</v>
      </c>
      <c r="M450" s="260">
        <f t="shared" si="155"/>
        <v>0</v>
      </c>
      <c r="N450" s="260">
        <f t="shared" si="156"/>
        <v>0</v>
      </c>
      <c r="O450" s="259">
        <f t="shared" si="162"/>
        <v>1</v>
      </c>
      <c r="P450" s="261">
        <f t="shared" si="157"/>
        <v>275.83999999999997</v>
      </c>
    </row>
    <row r="451" spans="1:19" s="73" customFormat="1" ht="15.75">
      <c r="A451" s="48" t="s">
        <v>908</v>
      </c>
      <c r="B451" s="55" t="s">
        <v>378</v>
      </c>
      <c r="C451" s="48" t="s">
        <v>30</v>
      </c>
      <c r="D451" s="56">
        <v>1</v>
      </c>
      <c r="E451" s="48">
        <v>88.69</v>
      </c>
      <c r="F451" s="20">
        <f t="shared" si="161"/>
        <v>88.69</v>
      </c>
      <c r="G451" s="256"/>
      <c r="H451" s="256"/>
      <c r="I451" s="258"/>
      <c r="J451" s="258"/>
      <c r="K451" s="259">
        <v>186.73</v>
      </c>
      <c r="L451" s="260">
        <f t="shared" ref="L451:L513" si="163">ROUND(H451*K451,2)</f>
        <v>0</v>
      </c>
      <c r="M451" s="260">
        <f t="shared" ref="M451:M513" si="164">ROUND(I451*K451,2)</f>
        <v>0</v>
      </c>
      <c r="N451" s="260">
        <f t="shared" ref="N451:N513" si="165">ROUND(J451*K451,2)</f>
        <v>0</v>
      </c>
      <c r="O451" s="259">
        <f t="shared" si="162"/>
        <v>1</v>
      </c>
      <c r="P451" s="261">
        <f t="shared" ref="P451:P513" si="166">ROUND(O451*K451,2)</f>
        <v>186.73</v>
      </c>
    </row>
    <row r="452" spans="1:19" s="73" customFormat="1" ht="15.75">
      <c r="A452" s="48" t="s">
        <v>909</v>
      </c>
      <c r="B452" s="55" t="s">
        <v>379</v>
      </c>
      <c r="C452" s="48" t="s">
        <v>27</v>
      </c>
      <c r="D452" s="56">
        <v>2</v>
      </c>
      <c r="E452" s="48">
        <v>1082.3900000000001</v>
      </c>
      <c r="F452" s="20">
        <f t="shared" si="161"/>
        <v>2164.7800000000002</v>
      </c>
      <c r="G452" s="256"/>
      <c r="H452" s="256"/>
      <c r="I452" s="258"/>
      <c r="J452" s="258"/>
      <c r="K452" s="259">
        <v>14.02</v>
      </c>
      <c r="L452" s="260">
        <f t="shared" si="163"/>
        <v>0</v>
      </c>
      <c r="M452" s="260">
        <f t="shared" si="164"/>
        <v>0</v>
      </c>
      <c r="N452" s="260">
        <f t="shared" si="165"/>
        <v>0</v>
      </c>
      <c r="O452" s="259">
        <f t="shared" si="162"/>
        <v>2</v>
      </c>
      <c r="P452" s="261">
        <f t="shared" si="166"/>
        <v>28.04</v>
      </c>
    </row>
    <row r="453" spans="1:19" s="73" customFormat="1" ht="15.75">
      <c r="A453" s="48" t="s">
        <v>910</v>
      </c>
      <c r="B453" s="55" t="s">
        <v>380</v>
      </c>
      <c r="C453" s="48" t="s">
        <v>30</v>
      </c>
      <c r="D453" s="56">
        <v>2</v>
      </c>
      <c r="E453" s="48">
        <v>454.16</v>
      </c>
      <c r="F453" s="20">
        <f t="shared" si="161"/>
        <v>908.32</v>
      </c>
      <c r="G453" s="256"/>
      <c r="H453" s="256"/>
      <c r="I453" s="258"/>
      <c r="J453" s="258"/>
      <c r="K453" s="259">
        <v>54.65</v>
      </c>
      <c r="L453" s="260">
        <f t="shared" si="163"/>
        <v>0</v>
      </c>
      <c r="M453" s="260">
        <f t="shared" si="164"/>
        <v>0</v>
      </c>
      <c r="N453" s="260">
        <f t="shared" si="165"/>
        <v>0</v>
      </c>
      <c r="O453" s="259">
        <f t="shared" si="162"/>
        <v>2</v>
      </c>
      <c r="P453" s="261">
        <f t="shared" si="166"/>
        <v>109.3</v>
      </c>
    </row>
    <row r="454" spans="1:19" s="73" customFormat="1" ht="15.75">
      <c r="A454" s="48" t="s">
        <v>911</v>
      </c>
      <c r="B454" s="55" t="s">
        <v>381</v>
      </c>
      <c r="C454" s="48" t="s">
        <v>30</v>
      </c>
      <c r="D454" s="56">
        <v>1</v>
      </c>
      <c r="E454" s="48">
        <v>67.5</v>
      </c>
      <c r="F454" s="20">
        <f t="shared" si="161"/>
        <v>67.5</v>
      </c>
      <c r="G454" s="256"/>
      <c r="H454" s="256"/>
      <c r="I454" s="258"/>
      <c r="J454" s="258"/>
      <c r="K454" s="259">
        <v>76.459999999999994</v>
      </c>
      <c r="L454" s="260">
        <f t="shared" si="163"/>
        <v>0</v>
      </c>
      <c r="M454" s="260">
        <f t="shared" si="164"/>
        <v>0</v>
      </c>
      <c r="N454" s="260">
        <f t="shared" si="165"/>
        <v>0</v>
      </c>
      <c r="O454" s="259">
        <f t="shared" si="162"/>
        <v>1</v>
      </c>
      <c r="P454" s="261">
        <f t="shared" si="166"/>
        <v>76.459999999999994</v>
      </c>
    </row>
    <row r="455" spans="1:19" s="73" customFormat="1" ht="15.75">
      <c r="A455" s="48" t="s">
        <v>912</v>
      </c>
      <c r="B455" s="55" t="s">
        <v>382</v>
      </c>
      <c r="C455" s="48" t="s">
        <v>30</v>
      </c>
      <c r="D455" s="56">
        <v>1</v>
      </c>
      <c r="E455" s="48">
        <v>67.5</v>
      </c>
      <c r="F455" s="20">
        <f t="shared" si="161"/>
        <v>67.5</v>
      </c>
      <c r="G455" s="256"/>
      <c r="H455" s="256"/>
      <c r="I455" s="258"/>
      <c r="J455" s="258"/>
      <c r="K455" s="259">
        <v>76.459999999999994</v>
      </c>
      <c r="L455" s="260">
        <f t="shared" si="163"/>
        <v>0</v>
      </c>
      <c r="M455" s="260">
        <f t="shared" si="164"/>
        <v>0</v>
      </c>
      <c r="N455" s="260">
        <f t="shared" si="165"/>
        <v>0</v>
      </c>
      <c r="O455" s="259">
        <f t="shared" si="162"/>
        <v>1</v>
      </c>
      <c r="P455" s="261">
        <f t="shared" si="166"/>
        <v>76.459999999999994</v>
      </c>
    </row>
    <row r="456" spans="1:19" s="73" customFormat="1" ht="15.75">
      <c r="A456" s="48"/>
      <c r="B456" s="107" t="s">
        <v>1121</v>
      </c>
      <c r="C456" s="54"/>
      <c r="D456" s="56"/>
      <c r="E456" s="48"/>
      <c r="F456" s="66">
        <f>SUM(F435:F455)</f>
        <v>6255.5</v>
      </c>
      <c r="G456" s="256"/>
      <c r="H456" s="256"/>
      <c r="I456" s="258"/>
      <c r="J456" s="258"/>
      <c r="K456" s="259"/>
      <c r="L456" s="260"/>
      <c r="M456" s="260"/>
      <c r="N456" s="260"/>
      <c r="O456" s="259"/>
      <c r="P456" s="261"/>
    </row>
    <row r="457" spans="1:19" s="22" customFormat="1" ht="15.75">
      <c r="A457" s="31" t="s">
        <v>913</v>
      </c>
      <c r="B457" s="76" t="s">
        <v>383</v>
      </c>
      <c r="C457" s="84"/>
      <c r="D457" s="37"/>
      <c r="E457" s="85"/>
      <c r="F457" s="86"/>
      <c r="G457" s="256"/>
      <c r="H457" s="256"/>
      <c r="I457" s="258"/>
      <c r="J457" s="258"/>
      <c r="K457" s="259"/>
      <c r="L457" s="260"/>
      <c r="M457" s="260"/>
      <c r="N457" s="260"/>
      <c r="O457" s="259"/>
      <c r="P457" s="261"/>
      <c r="Q457" s="73"/>
      <c r="R457" s="73"/>
      <c r="S457" s="73"/>
    </row>
    <row r="458" spans="1:19" s="22" customFormat="1" ht="15.75">
      <c r="A458" s="48" t="s">
        <v>914</v>
      </c>
      <c r="B458" s="68" t="s">
        <v>46</v>
      </c>
      <c r="C458" s="48" t="s">
        <v>23</v>
      </c>
      <c r="D458" s="56">
        <v>7</v>
      </c>
      <c r="E458" s="19">
        <v>152.09</v>
      </c>
      <c r="F458" s="20">
        <f t="shared" ref="F458:F486" si="167">ROUND(E458*D458,2)</f>
        <v>1064.6300000000001</v>
      </c>
      <c r="G458" s="256"/>
      <c r="H458" s="256"/>
      <c r="I458" s="258"/>
      <c r="J458" s="258"/>
      <c r="K458" s="259">
        <v>179.09</v>
      </c>
      <c r="L458" s="260">
        <f t="shared" si="163"/>
        <v>0</v>
      </c>
      <c r="M458" s="260">
        <f t="shared" si="164"/>
        <v>0</v>
      </c>
      <c r="N458" s="260">
        <f t="shared" si="165"/>
        <v>0</v>
      </c>
      <c r="O458" s="259">
        <f t="shared" ref="O458:O486" si="168">D458+H458-I458+J458-G458</f>
        <v>7</v>
      </c>
      <c r="P458" s="261">
        <f t="shared" si="166"/>
        <v>1253.6300000000001</v>
      </c>
      <c r="Q458" s="73"/>
      <c r="R458" s="73"/>
      <c r="S458" s="73"/>
    </row>
    <row r="459" spans="1:19" s="22" customFormat="1" ht="15.75">
      <c r="A459" s="48" t="s">
        <v>915</v>
      </c>
      <c r="B459" s="68" t="s">
        <v>47</v>
      </c>
      <c r="C459" s="48" t="s">
        <v>23</v>
      </c>
      <c r="D459" s="56">
        <v>1</v>
      </c>
      <c r="E459" s="19">
        <v>486.71</v>
      </c>
      <c r="F459" s="20">
        <f t="shared" si="167"/>
        <v>486.71</v>
      </c>
      <c r="G459" s="256"/>
      <c r="H459" s="256"/>
      <c r="I459" s="258"/>
      <c r="J459" s="258"/>
      <c r="K459" s="259">
        <v>604.62</v>
      </c>
      <c r="L459" s="260">
        <f t="shared" si="163"/>
        <v>0</v>
      </c>
      <c r="M459" s="260">
        <f t="shared" si="164"/>
        <v>0</v>
      </c>
      <c r="N459" s="260">
        <f t="shared" si="165"/>
        <v>0</v>
      </c>
      <c r="O459" s="259">
        <f t="shared" si="168"/>
        <v>1</v>
      </c>
      <c r="P459" s="261">
        <f t="shared" si="166"/>
        <v>604.62</v>
      </c>
      <c r="Q459" s="73"/>
      <c r="R459" s="73"/>
      <c r="S459" s="73"/>
    </row>
    <row r="460" spans="1:19" s="22" customFormat="1" ht="15.75">
      <c r="A460" s="48" t="s">
        <v>916</v>
      </c>
      <c r="B460" s="55" t="s">
        <v>384</v>
      </c>
      <c r="C460" s="48" t="s">
        <v>23</v>
      </c>
      <c r="D460" s="56">
        <v>2</v>
      </c>
      <c r="E460" s="19">
        <v>38.35</v>
      </c>
      <c r="F460" s="20">
        <f t="shared" si="167"/>
        <v>76.7</v>
      </c>
      <c r="G460" s="256"/>
      <c r="H460" s="256"/>
      <c r="I460" s="258"/>
      <c r="J460" s="258"/>
      <c r="K460" s="259">
        <v>92.92</v>
      </c>
      <c r="L460" s="260">
        <f t="shared" si="163"/>
        <v>0</v>
      </c>
      <c r="M460" s="260">
        <f t="shared" si="164"/>
        <v>0</v>
      </c>
      <c r="N460" s="260">
        <f t="shared" si="165"/>
        <v>0</v>
      </c>
      <c r="O460" s="259">
        <f t="shared" si="168"/>
        <v>2</v>
      </c>
      <c r="P460" s="261">
        <f t="shared" si="166"/>
        <v>185.84</v>
      </c>
      <c r="Q460" s="73"/>
      <c r="R460" s="73"/>
      <c r="S460" s="73"/>
    </row>
    <row r="461" spans="1:19" s="22" customFormat="1" ht="15.75">
      <c r="A461" s="48" t="s">
        <v>917</v>
      </c>
      <c r="B461" s="55" t="s">
        <v>385</v>
      </c>
      <c r="C461" s="48" t="s">
        <v>23</v>
      </c>
      <c r="D461" s="56">
        <v>7</v>
      </c>
      <c r="E461" s="19">
        <v>38.35</v>
      </c>
      <c r="F461" s="20">
        <f t="shared" si="167"/>
        <v>268.45</v>
      </c>
      <c r="G461" s="256"/>
      <c r="H461" s="256"/>
      <c r="I461" s="258"/>
      <c r="J461" s="258"/>
      <c r="K461" s="259">
        <v>85.83</v>
      </c>
      <c r="L461" s="260">
        <f t="shared" si="163"/>
        <v>0</v>
      </c>
      <c r="M461" s="260">
        <f t="shared" si="164"/>
        <v>0</v>
      </c>
      <c r="N461" s="260">
        <f t="shared" si="165"/>
        <v>0</v>
      </c>
      <c r="O461" s="259">
        <f t="shared" si="168"/>
        <v>7</v>
      </c>
      <c r="P461" s="261">
        <f t="shared" si="166"/>
        <v>600.80999999999995</v>
      </c>
      <c r="Q461" s="73"/>
      <c r="R461" s="73"/>
      <c r="S461" s="73"/>
    </row>
    <row r="462" spans="1:19" s="22" customFormat="1" ht="15.75">
      <c r="A462" s="48" t="s">
        <v>918</v>
      </c>
      <c r="B462" s="55" t="s">
        <v>386</v>
      </c>
      <c r="C462" s="48" t="s">
        <v>23</v>
      </c>
      <c r="D462" s="56">
        <v>1.25</v>
      </c>
      <c r="E462" s="19">
        <v>111.5</v>
      </c>
      <c r="F462" s="20">
        <f t="shared" si="167"/>
        <v>139.38</v>
      </c>
      <c r="G462" s="256"/>
      <c r="H462" s="256"/>
      <c r="I462" s="258"/>
      <c r="J462" s="258"/>
      <c r="K462" s="259">
        <v>84.9</v>
      </c>
      <c r="L462" s="260">
        <f t="shared" si="163"/>
        <v>0</v>
      </c>
      <c r="M462" s="260">
        <f t="shared" si="164"/>
        <v>0</v>
      </c>
      <c r="N462" s="260">
        <f t="shared" si="165"/>
        <v>0</v>
      </c>
      <c r="O462" s="259">
        <f t="shared" si="168"/>
        <v>1.25</v>
      </c>
      <c r="P462" s="261">
        <f t="shared" si="166"/>
        <v>106.13</v>
      </c>
      <c r="Q462" s="73"/>
      <c r="R462" s="73"/>
      <c r="S462" s="73"/>
    </row>
    <row r="463" spans="1:19" s="22" customFormat="1" ht="15.75">
      <c r="A463" s="48" t="s">
        <v>919</v>
      </c>
      <c r="B463" s="68" t="s">
        <v>387</v>
      </c>
      <c r="C463" s="48" t="s">
        <v>23</v>
      </c>
      <c r="D463" s="56">
        <v>10</v>
      </c>
      <c r="E463" s="19">
        <v>38.57</v>
      </c>
      <c r="F463" s="20">
        <f t="shared" si="167"/>
        <v>385.7</v>
      </c>
      <c r="G463" s="256"/>
      <c r="H463" s="256"/>
      <c r="I463" s="258"/>
      <c r="J463" s="258"/>
      <c r="K463" s="259">
        <v>67.319999999999993</v>
      </c>
      <c r="L463" s="260">
        <f t="shared" si="163"/>
        <v>0</v>
      </c>
      <c r="M463" s="260">
        <f t="shared" si="164"/>
        <v>0</v>
      </c>
      <c r="N463" s="260">
        <f t="shared" si="165"/>
        <v>0</v>
      </c>
      <c r="O463" s="259">
        <f t="shared" si="168"/>
        <v>10</v>
      </c>
      <c r="P463" s="261">
        <f t="shared" si="166"/>
        <v>673.2</v>
      </c>
      <c r="Q463" s="73"/>
      <c r="R463" s="73"/>
      <c r="S463" s="73"/>
    </row>
    <row r="464" spans="1:19" s="22" customFormat="1" ht="15.75">
      <c r="A464" s="48" t="s">
        <v>920</v>
      </c>
      <c r="B464" s="55" t="s">
        <v>388</v>
      </c>
      <c r="C464" s="48" t="s">
        <v>23</v>
      </c>
      <c r="D464" s="56">
        <v>4</v>
      </c>
      <c r="E464" s="19">
        <v>86.09</v>
      </c>
      <c r="F464" s="20">
        <f t="shared" si="167"/>
        <v>344.36</v>
      </c>
      <c r="G464" s="256"/>
      <c r="H464" s="256"/>
      <c r="I464" s="258"/>
      <c r="J464" s="258"/>
      <c r="K464" s="259">
        <v>118.28</v>
      </c>
      <c r="L464" s="260">
        <f t="shared" si="163"/>
        <v>0</v>
      </c>
      <c r="M464" s="260">
        <f t="shared" si="164"/>
        <v>0</v>
      </c>
      <c r="N464" s="260">
        <f t="shared" si="165"/>
        <v>0</v>
      </c>
      <c r="O464" s="259">
        <f t="shared" si="168"/>
        <v>4</v>
      </c>
      <c r="P464" s="261">
        <f t="shared" si="166"/>
        <v>473.12</v>
      </c>
      <c r="Q464" s="73"/>
      <c r="R464" s="73"/>
      <c r="S464" s="73"/>
    </row>
    <row r="465" spans="1:19" s="22" customFormat="1" ht="15.75">
      <c r="A465" s="48" t="s">
        <v>921</v>
      </c>
      <c r="B465" s="55" t="s">
        <v>389</v>
      </c>
      <c r="C465" s="48" t="s">
        <v>23</v>
      </c>
      <c r="D465" s="56">
        <v>65.27</v>
      </c>
      <c r="E465" s="19">
        <v>111.5</v>
      </c>
      <c r="F465" s="20">
        <f t="shared" si="167"/>
        <v>7277.61</v>
      </c>
      <c r="G465" s="256"/>
      <c r="H465" s="256"/>
      <c r="I465" s="258"/>
      <c r="J465" s="258"/>
      <c r="K465" s="259">
        <v>84.9</v>
      </c>
      <c r="L465" s="260">
        <f t="shared" si="163"/>
        <v>0</v>
      </c>
      <c r="M465" s="260">
        <f t="shared" si="164"/>
        <v>0</v>
      </c>
      <c r="N465" s="260">
        <f t="shared" si="165"/>
        <v>0</v>
      </c>
      <c r="O465" s="259">
        <f t="shared" si="168"/>
        <v>65.27</v>
      </c>
      <c r="P465" s="261">
        <f t="shared" si="166"/>
        <v>5541.42</v>
      </c>
      <c r="Q465" s="73"/>
      <c r="R465" s="73"/>
      <c r="S465" s="73"/>
    </row>
    <row r="466" spans="1:19" s="22" customFormat="1" ht="15.75">
      <c r="A466" s="48" t="s">
        <v>922</v>
      </c>
      <c r="B466" s="55" t="s">
        <v>390</v>
      </c>
      <c r="C466" s="48" t="s">
        <v>23</v>
      </c>
      <c r="D466" s="56">
        <v>3</v>
      </c>
      <c r="E466" s="19">
        <v>147.32</v>
      </c>
      <c r="F466" s="20">
        <f t="shared" si="167"/>
        <v>441.96</v>
      </c>
      <c r="G466" s="256"/>
      <c r="H466" s="256"/>
      <c r="I466" s="258"/>
      <c r="J466" s="258"/>
      <c r="K466" s="259">
        <v>67.010000000000005</v>
      </c>
      <c r="L466" s="260">
        <f t="shared" si="163"/>
        <v>0</v>
      </c>
      <c r="M466" s="260">
        <f t="shared" si="164"/>
        <v>0</v>
      </c>
      <c r="N466" s="260">
        <f t="shared" si="165"/>
        <v>0</v>
      </c>
      <c r="O466" s="259">
        <f t="shared" si="168"/>
        <v>3</v>
      </c>
      <c r="P466" s="261">
        <f t="shared" si="166"/>
        <v>201.03</v>
      </c>
      <c r="Q466" s="73"/>
      <c r="R466" s="73"/>
      <c r="S466" s="73"/>
    </row>
    <row r="467" spans="1:19" s="22" customFormat="1" ht="15.75">
      <c r="A467" s="48" t="s">
        <v>923</v>
      </c>
      <c r="B467" s="55" t="s">
        <v>391</v>
      </c>
      <c r="C467" s="48" t="s">
        <v>23</v>
      </c>
      <c r="D467" s="56">
        <v>2</v>
      </c>
      <c r="E467" s="19">
        <v>321.86</v>
      </c>
      <c r="F467" s="20">
        <f t="shared" si="167"/>
        <v>643.72</v>
      </c>
      <c r="G467" s="256"/>
      <c r="H467" s="256"/>
      <c r="I467" s="258"/>
      <c r="J467" s="258"/>
      <c r="K467" s="259">
        <v>304.16000000000003</v>
      </c>
      <c r="L467" s="260">
        <f t="shared" si="163"/>
        <v>0</v>
      </c>
      <c r="M467" s="260">
        <f t="shared" si="164"/>
        <v>0</v>
      </c>
      <c r="N467" s="260">
        <f t="shared" si="165"/>
        <v>0</v>
      </c>
      <c r="O467" s="259">
        <f t="shared" si="168"/>
        <v>2</v>
      </c>
      <c r="P467" s="261">
        <f t="shared" si="166"/>
        <v>608.32000000000005</v>
      </c>
      <c r="Q467" s="73"/>
      <c r="R467" s="73"/>
      <c r="S467" s="73"/>
    </row>
    <row r="468" spans="1:19" s="22" customFormat="1" ht="15.75">
      <c r="A468" s="48" t="s">
        <v>924</v>
      </c>
      <c r="B468" s="68" t="s">
        <v>392</v>
      </c>
      <c r="C468" s="48" t="s">
        <v>23</v>
      </c>
      <c r="D468" s="56">
        <v>3</v>
      </c>
      <c r="E468" s="19">
        <v>228.74</v>
      </c>
      <c r="F468" s="20">
        <f t="shared" si="167"/>
        <v>686.22</v>
      </c>
      <c r="G468" s="256"/>
      <c r="H468" s="256"/>
      <c r="I468" s="258"/>
      <c r="J468" s="258"/>
      <c r="K468" s="259">
        <v>14.56</v>
      </c>
      <c r="L468" s="260">
        <f t="shared" si="163"/>
        <v>0</v>
      </c>
      <c r="M468" s="260">
        <f t="shared" si="164"/>
        <v>0</v>
      </c>
      <c r="N468" s="260">
        <f t="shared" si="165"/>
        <v>0</v>
      </c>
      <c r="O468" s="259">
        <f t="shared" si="168"/>
        <v>3</v>
      </c>
      <c r="P468" s="261">
        <f t="shared" si="166"/>
        <v>43.68</v>
      </c>
      <c r="Q468" s="73"/>
      <c r="R468" s="73"/>
      <c r="S468" s="73"/>
    </row>
    <row r="469" spans="1:19" s="73" customFormat="1" ht="15.75">
      <c r="A469" s="48" t="s">
        <v>925</v>
      </c>
      <c r="B469" s="55" t="s">
        <v>393</v>
      </c>
      <c r="C469" s="48" t="s">
        <v>23</v>
      </c>
      <c r="D469" s="56">
        <v>3</v>
      </c>
      <c r="E469" s="48">
        <v>93.95</v>
      </c>
      <c r="F469" s="20">
        <f t="shared" si="167"/>
        <v>281.85000000000002</v>
      </c>
      <c r="G469" s="256"/>
      <c r="H469" s="256"/>
      <c r="I469" s="258"/>
      <c r="J469" s="258"/>
      <c r="K469" s="259">
        <v>54.82</v>
      </c>
      <c r="L469" s="260">
        <f t="shared" si="163"/>
        <v>0</v>
      </c>
      <c r="M469" s="260">
        <f t="shared" si="164"/>
        <v>0</v>
      </c>
      <c r="N469" s="260">
        <f t="shared" si="165"/>
        <v>0</v>
      </c>
      <c r="O469" s="259">
        <f t="shared" si="168"/>
        <v>3</v>
      </c>
      <c r="P469" s="261">
        <f t="shared" si="166"/>
        <v>164.46</v>
      </c>
    </row>
    <row r="470" spans="1:19" s="22" customFormat="1" ht="15.75">
      <c r="A470" s="48" t="s">
        <v>926</v>
      </c>
      <c r="B470" s="25" t="s">
        <v>394</v>
      </c>
      <c r="C470" s="48" t="s">
        <v>23</v>
      </c>
      <c r="D470" s="56">
        <v>6</v>
      </c>
      <c r="E470" s="19">
        <v>307.89999999999998</v>
      </c>
      <c r="F470" s="20">
        <f t="shared" si="167"/>
        <v>1847.4</v>
      </c>
      <c r="G470" s="256"/>
      <c r="H470" s="256"/>
      <c r="I470" s="258"/>
      <c r="J470" s="258"/>
      <c r="K470" s="259">
        <v>285.51</v>
      </c>
      <c r="L470" s="260">
        <f t="shared" si="163"/>
        <v>0</v>
      </c>
      <c r="M470" s="260">
        <f t="shared" si="164"/>
        <v>0</v>
      </c>
      <c r="N470" s="260">
        <f t="shared" si="165"/>
        <v>0</v>
      </c>
      <c r="O470" s="259">
        <f t="shared" si="168"/>
        <v>6</v>
      </c>
      <c r="P470" s="261">
        <f t="shared" si="166"/>
        <v>1713.06</v>
      </c>
      <c r="Q470" s="73"/>
      <c r="R470" s="73"/>
      <c r="S470" s="73"/>
    </row>
    <row r="471" spans="1:19" s="22" customFormat="1" ht="15.75">
      <c r="A471" s="48" t="s">
        <v>927</v>
      </c>
      <c r="B471" s="68" t="s">
        <v>395</v>
      </c>
      <c r="C471" s="48" t="s">
        <v>23</v>
      </c>
      <c r="D471" s="56">
        <v>3</v>
      </c>
      <c r="E471" s="19">
        <v>38.57</v>
      </c>
      <c r="F471" s="20">
        <f t="shared" si="167"/>
        <v>115.71</v>
      </c>
      <c r="G471" s="256"/>
      <c r="H471" s="256"/>
      <c r="I471" s="258"/>
      <c r="J471" s="258"/>
      <c r="K471" s="259">
        <v>67.319999999999993</v>
      </c>
      <c r="L471" s="260">
        <f t="shared" si="163"/>
        <v>0</v>
      </c>
      <c r="M471" s="260">
        <f t="shared" si="164"/>
        <v>0</v>
      </c>
      <c r="N471" s="260">
        <f t="shared" si="165"/>
        <v>0</v>
      </c>
      <c r="O471" s="259">
        <f t="shared" si="168"/>
        <v>3</v>
      </c>
      <c r="P471" s="261">
        <f t="shared" si="166"/>
        <v>201.96</v>
      </c>
      <c r="Q471" s="73"/>
      <c r="R471" s="73"/>
      <c r="S471" s="73"/>
    </row>
    <row r="472" spans="1:19" s="22" customFormat="1" ht="15.75">
      <c r="A472" s="48" t="s">
        <v>928</v>
      </c>
      <c r="B472" s="68" t="s">
        <v>396</v>
      </c>
      <c r="C472" s="48" t="s">
        <v>23</v>
      </c>
      <c r="D472" s="56">
        <v>3</v>
      </c>
      <c r="E472" s="19">
        <v>127.16</v>
      </c>
      <c r="F472" s="20">
        <f t="shared" si="167"/>
        <v>381.48</v>
      </c>
      <c r="G472" s="256"/>
      <c r="H472" s="256"/>
      <c r="I472" s="258"/>
      <c r="J472" s="258"/>
      <c r="K472" s="259">
        <v>109.25</v>
      </c>
      <c r="L472" s="260">
        <f t="shared" si="163"/>
        <v>0</v>
      </c>
      <c r="M472" s="260">
        <f t="shared" si="164"/>
        <v>0</v>
      </c>
      <c r="N472" s="260">
        <f t="shared" si="165"/>
        <v>0</v>
      </c>
      <c r="O472" s="259">
        <f t="shared" si="168"/>
        <v>3</v>
      </c>
      <c r="P472" s="261">
        <f t="shared" si="166"/>
        <v>327.75</v>
      </c>
      <c r="Q472" s="73"/>
      <c r="R472" s="73"/>
      <c r="S472" s="73"/>
    </row>
    <row r="473" spans="1:19" s="22" customFormat="1" ht="15.75">
      <c r="A473" s="48" t="s">
        <v>929</v>
      </c>
      <c r="B473" s="68" t="s">
        <v>397</v>
      </c>
      <c r="C473" s="48" t="s">
        <v>23</v>
      </c>
      <c r="D473" s="56">
        <v>3</v>
      </c>
      <c r="E473" s="19">
        <v>147.32</v>
      </c>
      <c r="F473" s="20">
        <f t="shared" si="167"/>
        <v>441.96</v>
      </c>
      <c r="G473" s="256"/>
      <c r="H473" s="256"/>
      <c r="I473" s="258"/>
      <c r="J473" s="258"/>
      <c r="K473" s="259">
        <v>152.94999999999999</v>
      </c>
      <c r="L473" s="260">
        <f t="shared" si="163"/>
        <v>0</v>
      </c>
      <c r="M473" s="260">
        <f t="shared" si="164"/>
        <v>0</v>
      </c>
      <c r="N473" s="260">
        <f t="shared" si="165"/>
        <v>0</v>
      </c>
      <c r="O473" s="259">
        <f t="shared" si="168"/>
        <v>3</v>
      </c>
      <c r="P473" s="261">
        <f t="shared" si="166"/>
        <v>458.85</v>
      </c>
      <c r="Q473" s="73"/>
      <c r="R473" s="73"/>
      <c r="S473" s="73"/>
    </row>
    <row r="474" spans="1:19" s="22" customFormat="1" ht="15.75">
      <c r="A474" s="48" t="s">
        <v>930</v>
      </c>
      <c r="B474" s="68" t="s">
        <v>398</v>
      </c>
      <c r="C474" s="48" t="s">
        <v>23</v>
      </c>
      <c r="D474" s="56">
        <v>3</v>
      </c>
      <c r="E474" s="19">
        <v>79.790000000000006</v>
      </c>
      <c r="F474" s="20">
        <f t="shared" si="167"/>
        <v>239.37</v>
      </c>
      <c r="G474" s="256"/>
      <c r="H474" s="256"/>
      <c r="I474" s="258"/>
      <c r="J474" s="258"/>
      <c r="K474" s="259">
        <v>60.08</v>
      </c>
      <c r="L474" s="260">
        <f t="shared" si="163"/>
        <v>0</v>
      </c>
      <c r="M474" s="260">
        <f t="shared" si="164"/>
        <v>0</v>
      </c>
      <c r="N474" s="260">
        <f t="shared" si="165"/>
        <v>0</v>
      </c>
      <c r="O474" s="259">
        <f t="shared" si="168"/>
        <v>3</v>
      </c>
      <c r="P474" s="261">
        <f t="shared" si="166"/>
        <v>180.24</v>
      </c>
      <c r="Q474" s="73"/>
      <c r="R474" s="73"/>
      <c r="S474" s="73"/>
    </row>
    <row r="475" spans="1:19" s="22" customFormat="1" ht="15.75">
      <c r="A475" s="48" t="s">
        <v>931</v>
      </c>
      <c r="B475" s="68" t="s">
        <v>399</v>
      </c>
      <c r="C475" s="48" t="s">
        <v>23</v>
      </c>
      <c r="D475" s="56">
        <v>1</v>
      </c>
      <c r="E475" s="19">
        <v>238.76</v>
      </c>
      <c r="F475" s="20">
        <f t="shared" si="167"/>
        <v>238.76</v>
      </c>
      <c r="G475" s="256"/>
      <c r="H475" s="256"/>
      <c r="I475" s="258"/>
      <c r="J475" s="258"/>
      <c r="K475" s="259">
        <v>301.23</v>
      </c>
      <c r="L475" s="260">
        <f t="shared" si="163"/>
        <v>0</v>
      </c>
      <c r="M475" s="260">
        <f t="shared" si="164"/>
        <v>0</v>
      </c>
      <c r="N475" s="260">
        <f t="shared" si="165"/>
        <v>0</v>
      </c>
      <c r="O475" s="259">
        <f t="shared" si="168"/>
        <v>1</v>
      </c>
      <c r="P475" s="261">
        <f t="shared" si="166"/>
        <v>301.23</v>
      </c>
      <c r="Q475" s="73"/>
      <c r="R475" s="73"/>
      <c r="S475" s="73"/>
    </row>
    <row r="476" spans="1:19" s="22" customFormat="1" ht="15.75">
      <c r="A476" s="48" t="s">
        <v>932</v>
      </c>
      <c r="B476" s="68" t="s">
        <v>400</v>
      </c>
      <c r="C476" s="48" t="s">
        <v>23</v>
      </c>
      <c r="D476" s="56">
        <v>5</v>
      </c>
      <c r="E476" s="19">
        <v>202.69</v>
      </c>
      <c r="F476" s="20">
        <f t="shared" si="167"/>
        <v>1013.45</v>
      </c>
      <c r="G476" s="256"/>
      <c r="H476" s="256"/>
      <c r="I476" s="258"/>
      <c r="J476" s="258"/>
      <c r="K476" s="259">
        <v>271.88</v>
      </c>
      <c r="L476" s="260">
        <f t="shared" si="163"/>
        <v>0</v>
      </c>
      <c r="M476" s="260">
        <f t="shared" si="164"/>
        <v>0</v>
      </c>
      <c r="N476" s="260">
        <f t="shared" si="165"/>
        <v>0</v>
      </c>
      <c r="O476" s="259">
        <f t="shared" si="168"/>
        <v>5</v>
      </c>
      <c r="P476" s="261">
        <f t="shared" si="166"/>
        <v>1359.4</v>
      </c>
      <c r="Q476" s="73"/>
      <c r="R476" s="73"/>
      <c r="S476" s="73"/>
    </row>
    <row r="477" spans="1:19" s="73" customFormat="1" ht="15.75">
      <c r="A477" s="48" t="s">
        <v>933</v>
      </c>
      <c r="B477" s="68" t="s">
        <v>401</v>
      </c>
      <c r="C477" s="48" t="s">
        <v>23</v>
      </c>
      <c r="D477" s="62">
        <v>2</v>
      </c>
      <c r="E477" s="46">
        <v>213.29</v>
      </c>
      <c r="F477" s="20">
        <f t="shared" si="167"/>
        <v>426.58</v>
      </c>
      <c r="G477" s="256"/>
      <c r="H477" s="256"/>
      <c r="I477" s="258"/>
      <c r="J477" s="258"/>
      <c r="K477" s="259">
        <v>268.48</v>
      </c>
      <c r="L477" s="260">
        <f t="shared" si="163"/>
        <v>0</v>
      </c>
      <c r="M477" s="260">
        <f t="shared" si="164"/>
        <v>0</v>
      </c>
      <c r="N477" s="260">
        <f t="shared" si="165"/>
        <v>0</v>
      </c>
      <c r="O477" s="259">
        <f t="shared" si="168"/>
        <v>2</v>
      </c>
      <c r="P477" s="261">
        <f t="shared" si="166"/>
        <v>536.96</v>
      </c>
    </row>
    <row r="478" spans="1:19" s="73" customFormat="1" ht="15.75">
      <c r="A478" s="48" t="s">
        <v>934</v>
      </c>
      <c r="B478" s="68" t="s">
        <v>402</v>
      </c>
      <c r="C478" s="48" t="s">
        <v>23</v>
      </c>
      <c r="D478" s="56">
        <v>4</v>
      </c>
      <c r="E478" s="48">
        <v>212.31</v>
      </c>
      <c r="F478" s="20">
        <f t="shared" si="167"/>
        <v>849.24</v>
      </c>
      <c r="G478" s="256"/>
      <c r="H478" s="256"/>
      <c r="I478" s="258"/>
      <c r="J478" s="258"/>
      <c r="K478" s="259">
        <v>203.43</v>
      </c>
      <c r="L478" s="260">
        <f t="shared" si="163"/>
        <v>0</v>
      </c>
      <c r="M478" s="260">
        <f t="shared" si="164"/>
        <v>0</v>
      </c>
      <c r="N478" s="260">
        <f t="shared" si="165"/>
        <v>0</v>
      </c>
      <c r="O478" s="259">
        <f t="shared" si="168"/>
        <v>4</v>
      </c>
      <c r="P478" s="261">
        <f t="shared" si="166"/>
        <v>813.72</v>
      </c>
    </row>
    <row r="479" spans="1:19" s="22" customFormat="1" ht="15.75">
      <c r="A479" s="48" t="s">
        <v>935</v>
      </c>
      <c r="B479" s="68" t="s">
        <v>403</v>
      </c>
      <c r="C479" s="48" t="s">
        <v>25</v>
      </c>
      <c r="D479" s="38">
        <v>40</v>
      </c>
      <c r="E479" s="19">
        <v>34.31</v>
      </c>
      <c r="F479" s="20">
        <f t="shared" si="167"/>
        <v>1372.4</v>
      </c>
      <c r="G479" s="256"/>
      <c r="H479" s="256"/>
      <c r="I479" s="258"/>
      <c r="J479" s="258"/>
      <c r="K479" s="259">
        <v>40.53</v>
      </c>
      <c r="L479" s="260">
        <f t="shared" si="163"/>
        <v>0</v>
      </c>
      <c r="M479" s="260">
        <f t="shared" si="164"/>
        <v>0</v>
      </c>
      <c r="N479" s="260">
        <f t="shared" si="165"/>
        <v>0</v>
      </c>
      <c r="O479" s="259">
        <f t="shared" si="168"/>
        <v>40</v>
      </c>
      <c r="P479" s="261">
        <f t="shared" si="166"/>
        <v>1621.2</v>
      </c>
      <c r="Q479" s="73"/>
      <c r="R479" s="73"/>
      <c r="S479" s="73"/>
    </row>
    <row r="480" spans="1:19" s="22" customFormat="1" ht="15.75">
      <c r="A480" s="48" t="s">
        <v>936</v>
      </c>
      <c r="B480" s="68" t="s">
        <v>59</v>
      </c>
      <c r="C480" s="48" t="s">
        <v>25</v>
      </c>
      <c r="D480" s="38">
        <v>8</v>
      </c>
      <c r="E480" s="19">
        <v>17.29</v>
      </c>
      <c r="F480" s="20">
        <f t="shared" si="167"/>
        <v>138.32</v>
      </c>
      <c r="G480" s="256"/>
      <c r="H480" s="256"/>
      <c r="I480" s="258"/>
      <c r="J480" s="258"/>
      <c r="K480" s="259">
        <v>32.270000000000003</v>
      </c>
      <c r="L480" s="260">
        <f t="shared" si="163"/>
        <v>0</v>
      </c>
      <c r="M480" s="260">
        <f t="shared" si="164"/>
        <v>0</v>
      </c>
      <c r="N480" s="260">
        <f t="shared" si="165"/>
        <v>0</v>
      </c>
      <c r="O480" s="259">
        <f t="shared" si="168"/>
        <v>8</v>
      </c>
      <c r="P480" s="261">
        <f t="shared" si="166"/>
        <v>258.16000000000003</v>
      </c>
      <c r="Q480" s="73"/>
      <c r="R480" s="73"/>
      <c r="S480" s="73"/>
    </row>
    <row r="481" spans="1:19" s="22" customFormat="1" ht="15.75">
      <c r="A481" s="48" t="s">
        <v>937</v>
      </c>
      <c r="B481" s="25" t="s">
        <v>404</v>
      </c>
      <c r="C481" s="48" t="s">
        <v>23</v>
      </c>
      <c r="D481" s="56">
        <v>3</v>
      </c>
      <c r="E481" s="19">
        <v>17.29</v>
      </c>
      <c r="F481" s="20">
        <f t="shared" si="167"/>
        <v>51.87</v>
      </c>
      <c r="G481" s="256"/>
      <c r="H481" s="256"/>
      <c r="I481" s="258"/>
      <c r="J481" s="258"/>
      <c r="K481" s="259">
        <v>32.270000000000003</v>
      </c>
      <c r="L481" s="260">
        <f t="shared" si="163"/>
        <v>0</v>
      </c>
      <c r="M481" s="260">
        <f t="shared" si="164"/>
        <v>0</v>
      </c>
      <c r="N481" s="260">
        <f t="shared" si="165"/>
        <v>0</v>
      </c>
      <c r="O481" s="259">
        <f t="shared" si="168"/>
        <v>3</v>
      </c>
      <c r="P481" s="261">
        <f t="shared" si="166"/>
        <v>96.81</v>
      </c>
      <c r="Q481" s="73"/>
      <c r="R481" s="73"/>
      <c r="S481" s="73"/>
    </row>
    <row r="482" spans="1:19" s="22" customFormat="1" ht="15.75">
      <c r="A482" s="48" t="s">
        <v>938</v>
      </c>
      <c r="B482" s="68" t="s">
        <v>405</v>
      </c>
      <c r="C482" s="48" t="s">
        <v>23</v>
      </c>
      <c r="D482" s="56">
        <v>2</v>
      </c>
      <c r="E482" s="19">
        <v>1251.96</v>
      </c>
      <c r="F482" s="20">
        <f t="shared" si="167"/>
        <v>2503.92</v>
      </c>
      <c r="G482" s="256"/>
      <c r="H482" s="256"/>
      <c r="I482" s="258"/>
      <c r="J482" s="258"/>
      <c r="K482" s="259">
        <v>1909.87</v>
      </c>
      <c r="L482" s="260">
        <f t="shared" si="163"/>
        <v>0</v>
      </c>
      <c r="M482" s="260">
        <f t="shared" si="164"/>
        <v>0</v>
      </c>
      <c r="N482" s="260">
        <f t="shared" si="165"/>
        <v>0</v>
      </c>
      <c r="O482" s="259">
        <f t="shared" si="168"/>
        <v>2</v>
      </c>
      <c r="P482" s="261">
        <f t="shared" si="166"/>
        <v>3819.74</v>
      </c>
      <c r="Q482" s="73"/>
      <c r="R482" s="73"/>
      <c r="S482" s="73"/>
    </row>
    <row r="483" spans="1:19" s="22" customFormat="1" ht="15.75">
      <c r="A483" s="48" t="s">
        <v>939</v>
      </c>
      <c r="B483" s="68" t="s">
        <v>406</v>
      </c>
      <c r="C483" s="48" t="s">
        <v>23</v>
      </c>
      <c r="D483" s="56">
        <v>2</v>
      </c>
      <c r="E483" s="19">
        <v>15.26</v>
      </c>
      <c r="F483" s="20">
        <f t="shared" si="167"/>
        <v>30.52</v>
      </c>
      <c r="G483" s="256"/>
      <c r="H483" s="256"/>
      <c r="I483" s="258"/>
      <c r="J483" s="258"/>
      <c r="K483" s="259">
        <v>15.44</v>
      </c>
      <c r="L483" s="260">
        <f t="shared" si="163"/>
        <v>0</v>
      </c>
      <c r="M483" s="260">
        <f t="shared" si="164"/>
        <v>0</v>
      </c>
      <c r="N483" s="260">
        <f t="shared" si="165"/>
        <v>0</v>
      </c>
      <c r="O483" s="259">
        <f t="shared" si="168"/>
        <v>2</v>
      </c>
      <c r="P483" s="261">
        <f t="shared" si="166"/>
        <v>30.88</v>
      </c>
      <c r="Q483" s="73"/>
      <c r="R483" s="73"/>
      <c r="S483" s="73"/>
    </row>
    <row r="484" spans="1:19" s="22" customFormat="1" ht="15.75">
      <c r="A484" s="48" t="s">
        <v>940</v>
      </c>
      <c r="B484" s="68" t="s">
        <v>407</v>
      </c>
      <c r="C484" s="48" t="s">
        <v>23</v>
      </c>
      <c r="D484" s="43">
        <v>14</v>
      </c>
      <c r="E484" s="36">
        <v>17.8</v>
      </c>
      <c r="F484" s="20">
        <f t="shared" si="167"/>
        <v>249.2</v>
      </c>
      <c r="G484" s="256"/>
      <c r="H484" s="256"/>
      <c r="I484" s="258"/>
      <c r="J484" s="258"/>
      <c r="K484" s="259">
        <v>19.079999999999998</v>
      </c>
      <c r="L484" s="260">
        <f t="shared" si="163"/>
        <v>0</v>
      </c>
      <c r="M484" s="260">
        <f t="shared" si="164"/>
        <v>0</v>
      </c>
      <c r="N484" s="260">
        <f t="shared" si="165"/>
        <v>0</v>
      </c>
      <c r="O484" s="259">
        <f t="shared" si="168"/>
        <v>14</v>
      </c>
      <c r="P484" s="261">
        <f t="shared" si="166"/>
        <v>267.12</v>
      </c>
      <c r="Q484" s="73"/>
      <c r="R484" s="73"/>
      <c r="S484" s="73"/>
    </row>
    <row r="485" spans="1:19" s="73" customFormat="1" ht="15.75">
      <c r="A485" s="48" t="s">
        <v>941</v>
      </c>
      <c r="B485" s="68" t="s">
        <v>408</v>
      </c>
      <c r="C485" s="48" t="s">
        <v>23</v>
      </c>
      <c r="D485" s="56">
        <v>3</v>
      </c>
      <c r="E485" s="48">
        <v>17.8</v>
      </c>
      <c r="F485" s="20">
        <f t="shared" si="167"/>
        <v>53.4</v>
      </c>
      <c r="G485" s="256"/>
      <c r="H485" s="256"/>
      <c r="I485" s="258"/>
      <c r="J485" s="258"/>
      <c r="K485" s="259">
        <v>19.079999999999998</v>
      </c>
      <c r="L485" s="260">
        <f t="shared" si="163"/>
        <v>0</v>
      </c>
      <c r="M485" s="260">
        <f t="shared" si="164"/>
        <v>0</v>
      </c>
      <c r="N485" s="260">
        <f t="shared" si="165"/>
        <v>0</v>
      </c>
      <c r="O485" s="259">
        <f t="shared" si="168"/>
        <v>3</v>
      </c>
      <c r="P485" s="261">
        <f t="shared" si="166"/>
        <v>57.24</v>
      </c>
    </row>
    <row r="486" spans="1:19" s="73" customFormat="1" ht="15.75">
      <c r="A486" s="48" t="s">
        <v>942</v>
      </c>
      <c r="B486" s="68" t="s">
        <v>409</v>
      </c>
      <c r="C486" s="48" t="s">
        <v>23</v>
      </c>
      <c r="D486" s="56">
        <v>8</v>
      </c>
      <c r="E486" s="48">
        <v>15.26</v>
      </c>
      <c r="F486" s="20">
        <f t="shared" si="167"/>
        <v>122.08</v>
      </c>
      <c r="G486" s="256"/>
      <c r="H486" s="256"/>
      <c r="I486" s="258"/>
      <c r="J486" s="258"/>
      <c r="K486" s="259">
        <v>15.44</v>
      </c>
      <c r="L486" s="260">
        <f t="shared" si="163"/>
        <v>0</v>
      </c>
      <c r="M486" s="260">
        <f t="shared" si="164"/>
        <v>0</v>
      </c>
      <c r="N486" s="260">
        <f t="shared" si="165"/>
        <v>0</v>
      </c>
      <c r="O486" s="259">
        <f t="shared" si="168"/>
        <v>8</v>
      </c>
      <c r="P486" s="261">
        <f t="shared" si="166"/>
        <v>123.52</v>
      </c>
    </row>
    <row r="487" spans="1:19" s="73" customFormat="1" ht="15.75">
      <c r="A487" s="49"/>
      <c r="B487" s="107" t="s">
        <v>1120</v>
      </c>
      <c r="C487" s="48"/>
      <c r="D487" s="69"/>
      <c r="E487" s="106"/>
      <c r="F487" s="103">
        <f>SUM(F458:F486)</f>
        <v>22172.950000000004</v>
      </c>
      <c r="G487" s="256"/>
      <c r="H487" s="256"/>
      <c r="I487" s="258"/>
      <c r="J487" s="258"/>
      <c r="K487" s="259"/>
      <c r="L487" s="260"/>
      <c r="M487" s="260"/>
      <c r="N487" s="260"/>
      <c r="O487" s="259"/>
      <c r="P487" s="261"/>
    </row>
    <row r="488" spans="1:19" s="22" customFormat="1" ht="15.75">
      <c r="A488" s="74" t="s">
        <v>943</v>
      </c>
      <c r="B488" s="32" t="s">
        <v>66</v>
      </c>
      <c r="C488" s="84"/>
      <c r="D488" s="91"/>
      <c r="E488" s="85"/>
      <c r="F488" s="86"/>
      <c r="G488" s="256"/>
      <c r="H488" s="256"/>
      <c r="I488" s="258"/>
      <c r="J488" s="258"/>
      <c r="K488" s="259"/>
      <c r="L488" s="260"/>
      <c r="M488" s="260"/>
      <c r="N488" s="260"/>
      <c r="O488" s="259"/>
      <c r="P488" s="261"/>
      <c r="Q488" s="73"/>
      <c r="R488" s="73"/>
      <c r="S488" s="73"/>
    </row>
    <row r="489" spans="1:19" s="22" customFormat="1" ht="15.75">
      <c r="A489" s="46" t="s">
        <v>944</v>
      </c>
      <c r="B489" s="61" t="s">
        <v>7</v>
      </c>
      <c r="C489" s="48" t="s">
        <v>23</v>
      </c>
      <c r="D489" s="69">
        <v>3</v>
      </c>
      <c r="E489" s="19">
        <v>392.64</v>
      </c>
      <c r="F489" s="20">
        <f t="shared" ref="F489:F493" si="169">ROUND(E489*D489,2)</f>
        <v>1177.92</v>
      </c>
      <c r="G489" s="256"/>
      <c r="H489" s="256"/>
      <c r="I489" s="258"/>
      <c r="J489" s="258"/>
      <c r="K489" s="259">
        <v>413.43</v>
      </c>
      <c r="L489" s="260">
        <f t="shared" si="163"/>
        <v>0</v>
      </c>
      <c r="M489" s="260">
        <f t="shared" si="164"/>
        <v>0</v>
      </c>
      <c r="N489" s="260">
        <f t="shared" si="165"/>
        <v>0</v>
      </c>
      <c r="O489" s="259">
        <f t="shared" ref="O489:O493" si="170">D489+H489-I489+J489-G489</f>
        <v>3</v>
      </c>
      <c r="P489" s="261">
        <f t="shared" si="166"/>
        <v>1240.29</v>
      </c>
      <c r="Q489" s="73"/>
      <c r="R489" s="73"/>
      <c r="S489" s="73"/>
    </row>
    <row r="490" spans="1:19" s="22" customFormat="1" ht="75">
      <c r="A490" s="46" t="s">
        <v>945</v>
      </c>
      <c r="B490" s="68" t="s">
        <v>410</v>
      </c>
      <c r="C490" s="48" t="s">
        <v>23</v>
      </c>
      <c r="D490" s="69">
        <v>1</v>
      </c>
      <c r="E490" s="19">
        <v>392.64</v>
      </c>
      <c r="F490" s="20">
        <f t="shared" si="169"/>
        <v>392.64</v>
      </c>
      <c r="G490" s="256"/>
      <c r="H490" s="256"/>
      <c r="I490" s="258"/>
      <c r="J490" s="258"/>
      <c r="K490" s="259">
        <v>413.43</v>
      </c>
      <c r="L490" s="260">
        <f t="shared" si="163"/>
        <v>0</v>
      </c>
      <c r="M490" s="260">
        <f t="shared" si="164"/>
        <v>0</v>
      </c>
      <c r="N490" s="260">
        <f t="shared" si="165"/>
        <v>0</v>
      </c>
      <c r="O490" s="259">
        <f t="shared" si="170"/>
        <v>1</v>
      </c>
      <c r="P490" s="261">
        <f t="shared" si="166"/>
        <v>413.43</v>
      </c>
      <c r="Q490" s="73"/>
      <c r="R490" s="73"/>
      <c r="S490" s="73"/>
    </row>
    <row r="491" spans="1:19" s="22" customFormat="1" ht="60">
      <c r="A491" s="46" t="s">
        <v>946</v>
      </c>
      <c r="B491" s="68" t="s">
        <v>411</v>
      </c>
      <c r="C491" s="48" t="s">
        <v>23</v>
      </c>
      <c r="D491" s="69">
        <v>3</v>
      </c>
      <c r="E491" s="19">
        <v>432.22</v>
      </c>
      <c r="F491" s="20">
        <f t="shared" si="169"/>
        <v>1296.6600000000001</v>
      </c>
      <c r="G491" s="256"/>
      <c r="H491" s="256"/>
      <c r="I491" s="258"/>
      <c r="J491" s="258"/>
      <c r="K491" s="259">
        <v>480.23</v>
      </c>
      <c r="L491" s="260">
        <f t="shared" si="163"/>
        <v>0</v>
      </c>
      <c r="M491" s="260">
        <f t="shared" si="164"/>
        <v>0</v>
      </c>
      <c r="N491" s="260">
        <f t="shared" si="165"/>
        <v>0</v>
      </c>
      <c r="O491" s="259">
        <f t="shared" si="170"/>
        <v>3</v>
      </c>
      <c r="P491" s="261">
        <f t="shared" si="166"/>
        <v>1440.69</v>
      </c>
      <c r="Q491" s="73"/>
      <c r="R491" s="73"/>
      <c r="S491" s="73"/>
    </row>
    <row r="492" spans="1:19" s="22" customFormat="1" ht="60">
      <c r="A492" s="46" t="s">
        <v>947</v>
      </c>
      <c r="B492" s="68" t="s">
        <v>412</v>
      </c>
      <c r="C492" s="48" t="s">
        <v>23</v>
      </c>
      <c r="D492" s="69">
        <v>2</v>
      </c>
      <c r="E492" s="19">
        <v>992.86</v>
      </c>
      <c r="F492" s="20">
        <f t="shared" si="169"/>
        <v>1985.72</v>
      </c>
      <c r="G492" s="256"/>
      <c r="H492" s="256"/>
      <c r="I492" s="258"/>
      <c r="J492" s="258"/>
      <c r="K492" s="259">
        <v>1146.1600000000001</v>
      </c>
      <c r="L492" s="260">
        <f t="shared" si="163"/>
        <v>0</v>
      </c>
      <c r="M492" s="260">
        <f t="shared" si="164"/>
        <v>0</v>
      </c>
      <c r="N492" s="260">
        <f t="shared" si="165"/>
        <v>0</v>
      </c>
      <c r="O492" s="259">
        <f t="shared" si="170"/>
        <v>2</v>
      </c>
      <c r="P492" s="261">
        <f t="shared" si="166"/>
        <v>2292.3200000000002</v>
      </c>
      <c r="Q492" s="73"/>
      <c r="R492" s="73"/>
      <c r="S492" s="73"/>
    </row>
    <row r="493" spans="1:19" s="22" customFormat="1" ht="15.75">
      <c r="A493" s="46" t="s">
        <v>948</v>
      </c>
      <c r="B493" s="68" t="s">
        <v>413</v>
      </c>
      <c r="C493" s="48"/>
      <c r="D493" s="69">
        <v>1</v>
      </c>
      <c r="E493" s="19">
        <v>1261.8399999999999</v>
      </c>
      <c r="F493" s="20">
        <f t="shared" si="169"/>
        <v>1261.8399999999999</v>
      </c>
      <c r="G493" s="256"/>
      <c r="H493" s="256"/>
      <c r="I493" s="258"/>
      <c r="J493" s="258"/>
      <c r="K493" s="259">
        <v>1539.91</v>
      </c>
      <c r="L493" s="260">
        <f t="shared" si="163"/>
        <v>0</v>
      </c>
      <c r="M493" s="260">
        <f t="shared" si="164"/>
        <v>0</v>
      </c>
      <c r="N493" s="260">
        <f t="shared" si="165"/>
        <v>0</v>
      </c>
      <c r="O493" s="259">
        <f t="shared" si="170"/>
        <v>1</v>
      </c>
      <c r="P493" s="261">
        <f t="shared" si="166"/>
        <v>1539.91</v>
      </c>
      <c r="Q493" s="73"/>
      <c r="R493" s="73"/>
      <c r="S493" s="73"/>
    </row>
    <row r="494" spans="1:19" s="22" customFormat="1" ht="15.75">
      <c r="A494" s="46"/>
      <c r="B494" s="65" t="s">
        <v>1119</v>
      </c>
      <c r="C494" s="48"/>
      <c r="D494" s="69"/>
      <c r="E494" s="19"/>
      <c r="F494" s="77">
        <f>SUM(F489:F493)</f>
        <v>6114.7800000000007</v>
      </c>
      <c r="G494" s="256"/>
      <c r="H494" s="256"/>
      <c r="I494" s="258"/>
      <c r="J494" s="258"/>
      <c r="K494" s="259"/>
      <c r="L494" s="260"/>
      <c r="M494" s="260"/>
      <c r="N494" s="260"/>
      <c r="O494" s="259"/>
      <c r="P494" s="261"/>
      <c r="Q494" s="73"/>
      <c r="R494" s="73"/>
      <c r="S494" s="73"/>
    </row>
    <row r="495" spans="1:19" s="22" customFormat="1" ht="15.75">
      <c r="A495" s="74" t="s">
        <v>949</v>
      </c>
      <c r="B495" s="83" t="s">
        <v>414</v>
      </c>
      <c r="C495" s="75"/>
      <c r="D495" s="91"/>
      <c r="E495" s="85"/>
      <c r="F495" s="86"/>
      <c r="G495" s="256"/>
      <c r="H495" s="256"/>
      <c r="I495" s="258"/>
      <c r="J495" s="258"/>
      <c r="K495" s="259"/>
      <c r="L495" s="260"/>
      <c r="M495" s="260"/>
      <c r="N495" s="260"/>
      <c r="O495" s="259"/>
      <c r="P495" s="261"/>
      <c r="Q495" s="73"/>
      <c r="R495" s="73"/>
      <c r="S495" s="73"/>
    </row>
    <row r="496" spans="1:19" s="22" customFormat="1" ht="15.75">
      <c r="A496" s="46" t="s">
        <v>950</v>
      </c>
      <c r="B496" s="68" t="s">
        <v>415</v>
      </c>
      <c r="C496" s="48" t="s">
        <v>23</v>
      </c>
      <c r="D496" s="69">
        <v>22</v>
      </c>
      <c r="E496" s="19">
        <v>12.07</v>
      </c>
      <c r="F496" s="20">
        <f t="shared" ref="F496:F512" si="171">ROUND(E496*D496,2)</f>
        <v>265.54000000000002</v>
      </c>
      <c r="G496" s="256"/>
      <c r="H496" s="256"/>
      <c r="I496" s="258"/>
      <c r="J496" s="258"/>
      <c r="K496" s="259">
        <v>16.96</v>
      </c>
      <c r="L496" s="260">
        <f t="shared" si="163"/>
        <v>0</v>
      </c>
      <c r="M496" s="260">
        <f t="shared" si="164"/>
        <v>0</v>
      </c>
      <c r="N496" s="260">
        <f t="shared" si="165"/>
        <v>0</v>
      </c>
      <c r="O496" s="259">
        <f t="shared" ref="O496:O513" si="172">D496+H496-I496+J496-G496</f>
        <v>22</v>
      </c>
      <c r="P496" s="261">
        <f t="shared" si="166"/>
        <v>373.12</v>
      </c>
      <c r="Q496" s="73"/>
      <c r="R496" s="73"/>
      <c r="S496" s="73"/>
    </row>
    <row r="497" spans="1:68" s="22" customFormat="1" ht="15.75">
      <c r="A497" s="46" t="s">
        <v>951</v>
      </c>
      <c r="B497" s="68" t="s">
        <v>416</v>
      </c>
      <c r="C497" s="48" t="s">
        <v>23</v>
      </c>
      <c r="D497" s="69">
        <v>7</v>
      </c>
      <c r="E497" s="19">
        <v>12.07</v>
      </c>
      <c r="F497" s="20">
        <f t="shared" si="171"/>
        <v>84.49</v>
      </c>
      <c r="G497" s="256"/>
      <c r="H497" s="256"/>
      <c r="I497" s="258"/>
      <c r="J497" s="258"/>
      <c r="K497" s="259">
        <v>16.96</v>
      </c>
      <c r="L497" s="260">
        <f t="shared" si="163"/>
        <v>0</v>
      </c>
      <c r="M497" s="260">
        <f t="shared" si="164"/>
        <v>0</v>
      </c>
      <c r="N497" s="260">
        <f t="shared" si="165"/>
        <v>0</v>
      </c>
      <c r="O497" s="259">
        <f t="shared" si="172"/>
        <v>7</v>
      </c>
      <c r="P497" s="261">
        <f t="shared" si="166"/>
        <v>118.72</v>
      </c>
      <c r="Q497" s="73"/>
      <c r="R497" s="73"/>
      <c r="S497" s="73"/>
      <c r="T497" s="73"/>
      <c r="U497" s="73"/>
      <c r="V497" s="73"/>
      <c r="W497" s="73"/>
      <c r="X497" s="73"/>
      <c r="Y497" s="73"/>
      <c r="Z497" s="73"/>
      <c r="AA497" s="73"/>
      <c r="AB497" s="73"/>
      <c r="AC497" s="73"/>
      <c r="AD497" s="73"/>
      <c r="AE497" s="73"/>
      <c r="AF497" s="73"/>
      <c r="AG497" s="73"/>
      <c r="AH497" s="73"/>
      <c r="AI497" s="73"/>
      <c r="AJ497" s="73"/>
      <c r="AK497" s="73"/>
      <c r="AL497" s="73"/>
      <c r="AM497" s="73"/>
      <c r="AN497" s="73"/>
      <c r="AO497" s="73"/>
      <c r="AP497" s="73"/>
      <c r="AQ497" s="73"/>
      <c r="AR497" s="73"/>
      <c r="AS497" s="73"/>
      <c r="AT497" s="73"/>
      <c r="AU497" s="73"/>
      <c r="AV497" s="73"/>
      <c r="AW497" s="73"/>
      <c r="AX497" s="73"/>
      <c r="AY497" s="73"/>
      <c r="AZ497" s="73"/>
      <c r="BA497" s="73"/>
      <c r="BB497" s="73"/>
      <c r="BC497" s="73"/>
      <c r="BD497" s="73"/>
      <c r="BE497" s="73"/>
      <c r="BF497" s="73"/>
      <c r="BG497" s="73"/>
      <c r="BH497" s="73"/>
      <c r="BI497" s="73"/>
      <c r="BJ497" s="73"/>
      <c r="BK497" s="73"/>
      <c r="BL497" s="73"/>
      <c r="BM497" s="73"/>
      <c r="BN497" s="73"/>
      <c r="BO497" s="73"/>
      <c r="BP497" s="73"/>
    </row>
    <row r="498" spans="1:68" s="22" customFormat="1" ht="15.75">
      <c r="A498" s="46" t="s">
        <v>952</v>
      </c>
      <c r="B498" s="68" t="s">
        <v>417</v>
      </c>
      <c r="C498" s="48" t="s">
        <v>23</v>
      </c>
      <c r="D498" s="69">
        <v>19</v>
      </c>
      <c r="E498" s="19">
        <v>12.07</v>
      </c>
      <c r="F498" s="20">
        <f t="shared" si="171"/>
        <v>229.33</v>
      </c>
      <c r="G498" s="256"/>
      <c r="H498" s="256"/>
      <c r="I498" s="258"/>
      <c r="J498" s="258"/>
      <c r="K498" s="259">
        <v>16.96</v>
      </c>
      <c r="L498" s="260">
        <f t="shared" si="163"/>
        <v>0</v>
      </c>
      <c r="M498" s="260">
        <f t="shared" si="164"/>
        <v>0</v>
      </c>
      <c r="N498" s="260">
        <f t="shared" si="165"/>
        <v>0</v>
      </c>
      <c r="O498" s="259">
        <f t="shared" si="172"/>
        <v>19</v>
      </c>
      <c r="P498" s="261">
        <f t="shared" si="166"/>
        <v>322.24</v>
      </c>
      <c r="Q498" s="73"/>
      <c r="R498" s="73"/>
      <c r="S498" s="73"/>
      <c r="T498" s="73"/>
      <c r="U498" s="73"/>
      <c r="V498" s="73"/>
      <c r="W498" s="73"/>
      <c r="X498" s="73"/>
      <c r="Y498" s="73"/>
      <c r="Z498" s="73"/>
      <c r="AA498" s="73"/>
      <c r="AB498" s="73"/>
      <c r="AC498" s="73"/>
      <c r="AD498" s="73"/>
      <c r="AE498" s="73"/>
      <c r="AF498" s="73"/>
      <c r="AG498" s="73"/>
      <c r="AH498" s="73"/>
      <c r="AI498" s="73"/>
      <c r="AJ498" s="73"/>
      <c r="AK498" s="73"/>
      <c r="AL498" s="73"/>
      <c r="AM498" s="73"/>
      <c r="AN498" s="73"/>
      <c r="AO498" s="73"/>
      <c r="AP498" s="73"/>
      <c r="AQ498" s="73"/>
      <c r="AR498" s="73"/>
      <c r="AS498" s="73"/>
      <c r="AT498" s="73"/>
      <c r="AU498" s="73"/>
      <c r="AV498" s="73"/>
      <c r="AW498" s="73"/>
      <c r="AX498" s="73"/>
      <c r="AY498" s="73"/>
      <c r="AZ498" s="73"/>
      <c r="BA498" s="73"/>
      <c r="BB498" s="73"/>
      <c r="BC498" s="73"/>
      <c r="BD498" s="73"/>
      <c r="BE498" s="73"/>
      <c r="BF498" s="73"/>
      <c r="BG498" s="73"/>
      <c r="BH498" s="73"/>
      <c r="BI498" s="73"/>
      <c r="BJ498" s="73"/>
      <c r="BK498" s="73"/>
      <c r="BL498" s="73"/>
      <c r="BM498" s="73"/>
      <c r="BN498" s="73"/>
      <c r="BO498" s="73"/>
      <c r="BP498" s="73"/>
    </row>
    <row r="499" spans="1:68" s="22" customFormat="1" ht="15.75">
      <c r="A499" s="46" t="s">
        <v>953</v>
      </c>
      <c r="B499" s="68" t="s">
        <v>418</v>
      </c>
      <c r="C499" s="48" t="s">
        <v>23</v>
      </c>
      <c r="D499" s="69">
        <v>26</v>
      </c>
      <c r="E499" s="19">
        <v>12.07</v>
      </c>
      <c r="F499" s="20">
        <f t="shared" si="171"/>
        <v>313.82</v>
      </c>
      <c r="G499" s="256"/>
      <c r="H499" s="256"/>
      <c r="I499" s="258"/>
      <c r="J499" s="258"/>
      <c r="K499" s="259">
        <v>16.96</v>
      </c>
      <c r="L499" s="260">
        <f t="shared" si="163"/>
        <v>0</v>
      </c>
      <c r="M499" s="260">
        <f t="shared" si="164"/>
        <v>0</v>
      </c>
      <c r="N499" s="260">
        <f t="shared" si="165"/>
        <v>0</v>
      </c>
      <c r="O499" s="259">
        <f t="shared" si="172"/>
        <v>26</v>
      </c>
      <c r="P499" s="261">
        <f t="shared" si="166"/>
        <v>440.96</v>
      </c>
      <c r="Q499" s="73"/>
      <c r="R499" s="73"/>
      <c r="S499" s="73"/>
      <c r="T499" s="73"/>
      <c r="U499" s="73"/>
      <c r="V499" s="73"/>
      <c r="W499" s="73"/>
      <c r="X499" s="73"/>
      <c r="Y499" s="73"/>
      <c r="Z499" s="73"/>
      <c r="AA499" s="73"/>
      <c r="AB499" s="73"/>
      <c r="AC499" s="73"/>
      <c r="AD499" s="73"/>
      <c r="AE499" s="73"/>
      <c r="AF499" s="73"/>
      <c r="AG499" s="73"/>
      <c r="AH499" s="73"/>
      <c r="AI499" s="73"/>
      <c r="AJ499" s="73"/>
      <c r="AK499" s="73"/>
      <c r="AL499" s="73"/>
      <c r="AM499" s="73"/>
      <c r="AN499" s="73"/>
      <c r="AO499" s="73"/>
      <c r="AP499" s="73"/>
      <c r="AQ499" s="73"/>
      <c r="AR499" s="73"/>
      <c r="AS499" s="73"/>
      <c r="AT499" s="73"/>
      <c r="AU499" s="73"/>
      <c r="AV499" s="73"/>
      <c r="AW499" s="73"/>
      <c r="AX499" s="73"/>
      <c r="AY499" s="73"/>
      <c r="AZ499" s="73"/>
      <c r="BA499" s="73"/>
      <c r="BB499" s="73"/>
      <c r="BC499" s="73"/>
      <c r="BD499" s="73"/>
      <c r="BE499" s="73"/>
      <c r="BF499" s="73"/>
      <c r="BG499" s="73"/>
      <c r="BH499" s="73"/>
      <c r="BI499" s="73"/>
      <c r="BJ499" s="73"/>
      <c r="BK499" s="73"/>
      <c r="BL499" s="73"/>
      <c r="BM499" s="73"/>
      <c r="BN499" s="73"/>
      <c r="BO499" s="73"/>
      <c r="BP499" s="73"/>
    </row>
    <row r="500" spans="1:68" s="22" customFormat="1" ht="15.75">
      <c r="A500" s="46" t="s">
        <v>954</v>
      </c>
      <c r="B500" s="68" t="s">
        <v>419</v>
      </c>
      <c r="C500" s="48" t="s">
        <v>23</v>
      </c>
      <c r="D500" s="69">
        <v>10</v>
      </c>
      <c r="E500" s="19">
        <v>12.07</v>
      </c>
      <c r="F500" s="20">
        <f t="shared" si="171"/>
        <v>120.7</v>
      </c>
      <c r="G500" s="256"/>
      <c r="H500" s="256"/>
      <c r="I500" s="258"/>
      <c r="J500" s="258"/>
      <c r="K500" s="259">
        <v>16.96</v>
      </c>
      <c r="L500" s="260">
        <f t="shared" si="163"/>
        <v>0</v>
      </c>
      <c r="M500" s="260">
        <f t="shared" si="164"/>
        <v>0</v>
      </c>
      <c r="N500" s="260">
        <f t="shared" si="165"/>
        <v>0</v>
      </c>
      <c r="O500" s="259">
        <f t="shared" si="172"/>
        <v>10</v>
      </c>
      <c r="P500" s="261">
        <f t="shared" si="166"/>
        <v>169.6</v>
      </c>
      <c r="Q500" s="73"/>
      <c r="R500" s="73"/>
      <c r="S500" s="73"/>
      <c r="T500" s="73"/>
      <c r="U500" s="73"/>
      <c r="V500" s="73"/>
      <c r="W500" s="73"/>
      <c r="X500" s="73"/>
      <c r="Y500" s="73"/>
      <c r="Z500" s="73"/>
      <c r="AA500" s="73"/>
      <c r="AB500" s="73"/>
      <c r="AC500" s="73"/>
      <c r="AD500" s="73"/>
      <c r="AE500" s="73"/>
      <c r="AF500" s="73"/>
      <c r="AG500" s="73"/>
      <c r="AH500" s="73"/>
      <c r="AI500" s="73"/>
      <c r="AJ500" s="73"/>
      <c r="AK500" s="73"/>
      <c r="AL500" s="73"/>
      <c r="AM500" s="73"/>
      <c r="AN500" s="73"/>
      <c r="AO500" s="73"/>
      <c r="AP500" s="73"/>
      <c r="AQ500" s="73"/>
      <c r="AR500" s="73"/>
      <c r="AS500" s="73"/>
      <c r="AT500" s="73"/>
      <c r="AU500" s="73"/>
      <c r="AV500" s="73"/>
      <c r="AW500" s="73"/>
      <c r="AX500" s="73"/>
      <c r="AY500" s="73"/>
      <c r="AZ500" s="73"/>
      <c r="BA500" s="73"/>
      <c r="BB500" s="73"/>
      <c r="BC500" s="73"/>
      <c r="BD500" s="73"/>
      <c r="BE500" s="73"/>
      <c r="BF500" s="73"/>
      <c r="BG500" s="73"/>
      <c r="BH500" s="73"/>
      <c r="BI500" s="73"/>
      <c r="BJ500" s="73"/>
      <c r="BK500" s="73"/>
      <c r="BL500" s="73"/>
      <c r="BM500" s="73"/>
      <c r="BN500" s="73"/>
      <c r="BO500" s="73"/>
      <c r="BP500" s="73"/>
    </row>
    <row r="501" spans="1:68" s="22" customFormat="1" ht="15.75">
      <c r="A501" s="46" t="s">
        <v>955</v>
      </c>
      <c r="B501" s="68" t="s">
        <v>420</v>
      </c>
      <c r="C501" s="48" t="s">
        <v>23</v>
      </c>
      <c r="D501" s="69">
        <v>1</v>
      </c>
      <c r="E501" s="19">
        <v>12.07</v>
      </c>
      <c r="F501" s="20">
        <f t="shared" si="171"/>
        <v>12.07</v>
      </c>
      <c r="G501" s="256"/>
      <c r="H501" s="256"/>
      <c r="I501" s="258"/>
      <c r="J501" s="258"/>
      <c r="K501" s="259">
        <v>16.96</v>
      </c>
      <c r="L501" s="260">
        <f t="shared" si="163"/>
        <v>0</v>
      </c>
      <c r="M501" s="260">
        <f t="shared" si="164"/>
        <v>0</v>
      </c>
      <c r="N501" s="260">
        <f t="shared" si="165"/>
        <v>0</v>
      </c>
      <c r="O501" s="259">
        <f t="shared" si="172"/>
        <v>1</v>
      </c>
      <c r="P501" s="261">
        <f t="shared" si="166"/>
        <v>16.96</v>
      </c>
      <c r="Q501" s="73"/>
      <c r="R501" s="73"/>
      <c r="S501" s="73"/>
      <c r="T501" s="73"/>
      <c r="U501" s="73"/>
      <c r="V501" s="73"/>
      <c r="W501" s="73"/>
      <c r="X501" s="73"/>
      <c r="Y501" s="73"/>
      <c r="Z501" s="73"/>
      <c r="AA501" s="73"/>
      <c r="AB501" s="73"/>
      <c r="AC501" s="73"/>
      <c r="AD501" s="73"/>
      <c r="AE501" s="73"/>
      <c r="AF501" s="73"/>
      <c r="AG501" s="73"/>
      <c r="AH501" s="73"/>
      <c r="AI501" s="73"/>
      <c r="AJ501" s="73"/>
      <c r="AK501" s="73"/>
      <c r="AL501" s="73"/>
      <c r="AM501" s="73"/>
      <c r="AN501" s="73"/>
      <c r="AO501" s="73"/>
      <c r="AP501" s="73"/>
      <c r="AQ501" s="73"/>
      <c r="AR501" s="73"/>
      <c r="AS501" s="73"/>
      <c r="AT501" s="73"/>
      <c r="AU501" s="73"/>
      <c r="AV501" s="73"/>
      <c r="AW501" s="73"/>
      <c r="AX501" s="73"/>
      <c r="AY501" s="73"/>
      <c r="AZ501" s="73"/>
      <c r="BA501" s="73"/>
      <c r="BB501" s="73"/>
      <c r="BC501" s="73"/>
      <c r="BD501" s="73"/>
      <c r="BE501" s="73"/>
      <c r="BF501" s="73"/>
      <c r="BG501" s="73"/>
      <c r="BH501" s="73"/>
      <c r="BI501" s="73"/>
      <c r="BJ501" s="73"/>
      <c r="BK501" s="73"/>
      <c r="BL501" s="73"/>
      <c r="BM501" s="73"/>
      <c r="BN501" s="73"/>
      <c r="BO501" s="73"/>
      <c r="BP501" s="73"/>
    </row>
    <row r="502" spans="1:68" s="22" customFormat="1" ht="15.75">
      <c r="A502" s="46" t="s">
        <v>956</v>
      </c>
      <c r="B502" s="68" t="s">
        <v>421</v>
      </c>
      <c r="C502" s="48" t="s">
        <v>23</v>
      </c>
      <c r="D502" s="69">
        <v>1</v>
      </c>
      <c r="E502" s="19">
        <v>77.31</v>
      </c>
      <c r="F502" s="20">
        <f t="shared" si="171"/>
        <v>77.31</v>
      </c>
      <c r="G502" s="256"/>
      <c r="H502" s="256"/>
      <c r="I502" s="258"/>
      <c r="J502" s="258"/>
      <c r="K502" s="259">
        <v>110.76</v>
      </c>
      <c r="L502" s="260">
        <f t="shared" si="163"/>
        <v>0</v>
      </c>
      <c r="M502" s="260">
        <f t="shared" si="164"/>
        <v>0</v>
      </c>
      <c r="N502" s="260">
        <f t="shared" si="165"/>
        <v>0</v>
      </c>
      <c r="O502" s="259">
        <f t="shared" si="172"/>
        <v>1</v>
      </c>
      <c r="P502" s="261">
        <f t="shared" si="166"/>
        <v>110.76</v>
      </c>
      <c r="Q502" s="73"/>
      <c r="R502" s="73"/>
      <c r="S502" s="73"/>
      <c r="T502" s="73"/>
      <c r="U502" s="73"/>
      <c r="V502" s="73"/>
      <c r="W502" s="73"/>
      <c r="X502" s="73"/>
      <c r="Y502" s="73"/>
      <c r="Z502" s="73"/>
      <c r="AA502" s="73"/>
      <c r="AB502" s="73"/>
      <c r="AC502" s="73"/>
      <c r="AD502" s="73"/>
      <c r="AE502" s="73"/>
      <c r="AF502" s="73"/>
      <c r="AG502" s="73"/>
      <c r="AH502" s="73"/>
      <c r="AI502" s="73"/>
      <c r="AJ502" s="73"/>
      <c r="AK502" s="73"/>
      <c r="AL502" s="73"/>
      <c r="AM502" s="73"/>
      <c r="AN502" s="73"/>
      <c r="AO502" s="73"/>
      <c r="AP502" s="73"/>
      <c r="AQ502" s="73"/>
      <c r="AR502" s="73"/>
      <c r="AS502" s="73"/>
      <c r="AT502" s="73"/>
      <c r="AU502" s="73"/>
      <c r="AV502" s="73"/>
      <c r="AW502" s="73"/>
      <c r="AX502" s="73"/>
      <c r="AY502" s="73"/>
      <c r="AZ502" s="73"/>
      <c r="BA502" s="73"/>
      <c r="BB502" s="73"/>
      <c r="BC502" s="73"/>
      <c r="BD502" s="73"/>
      <c r="BE502" s="73"/>
      <c r="BF502" s="73"/>
      <c r="BG502" s="73"/>
      <c r="BH502" s="73"/>
      <c r="BI502" s="73"/>
      <c r="BJ502" s="73"/>
      <c r="BK502" s="73"/>
      <c r="BL502" s="73"/>
      <c r="BM502" s="73"/>
      <c r="BN502" s="73"/>
      <c r="BO502" s="73"/>
      <c r="BP502" s="73"/>
    </row>
    <row r="503" spans="1:68" s="22" customFormat="1" ht="15.75">
      <c r="A503" s="46" t="s">
        <v>957</v>
      </c>
      <c r="B503" s="68" t="s">
        <v>422</v>
      </c>
      <c r="C503" s="48" t="s">
        <v>23</v>
      </c>
      <c r="D503" s="69">
        <v>4</v>
      </c>
      <c r="E503" s="19">
        <v>77.31</v>
      </c>
      <c r="F503" s="20">
        <f t="shared" si="171"/>
        <v>309.24</v>
      </c>
      <c r="G503" s="256"/>
      <c r="H503" s="256"/>
      <c r="I503" s="258"/>
      <c r="J503" s="258"/>
      <c r="K503" s="259">
        <v>110.76</v>
      </c>
      <c r="L503" s="260">
        <f t="shared" si="163"/>
        <v>0</v>
      </c>
      <c r="M503" s="260">
        <f t="shared" si="164"/>
        <v>0</v>
      </c>
      <c r="N503" s="260">
        <f t="shared" si="165"/>
        <v>0</v>
      </c>
      <c r="O503" s="259">
        <f t="shared" si="172"/>
        <v>4</v>
      </c>
      <c r="P503" s="261">
        <f t="shared" si="166"/>
        <v>443.04</v>
      </c>
      <c r="Q503" s="73"/>
      <c r="R503" s="73"/>
      <c r="S503" s="73"/>
      <c r="T503" s="73"/>
      <c r="U503" s="73"/>
      <c r="V503" s="73"/>
      <c r="W503" s="73"/>
      <c r="X503" s="73"/>
      <c r="Y503" s="73"/>
      <c r="Z503" s="73"/>
      <c r="AA503" s="73"/>
      <c r="AB503" s="73"/>
      <c r="AC503" s="73"/>
      <c r="AD503" s="73"/>
      <c r="AE503" s="73"/>
      <c r="AF503" s="73"/>
      <c r="AG503" s="73"/>
      <c r="AH503" s="73"/>
      <c r="AI503" s="73"/>
      <c r="AJ503" s="73"/>
      <c r="AK503" s="73"/>
      <c r="AL503" s="73"/>
      <c r="AM503" s="73"/>
      <c r="AN503" s="73"/>
      <c r="AO503" s="73"/>
      <c r="AP503" s="73"/>
      <c r="AQ503" s="73"/>
      <c r="AR503" s="73"/>
      <c r="AS503" s="73"/>
      <c r="AT503" s="73"/>
      <c r="AU503" s="73"/>
      <c r="AV503" s="73"/>
      <c r="AW503" s="73"/>
      <c r="AX503" s="73"/>
      <c r="AY503" s="73"/>
      <c r="AZ503" s="73"/>
      <c r="BA503" s="73"/>
      <c r="BB503" s="73"/>
      <c r="BC503" s="73"/>
      <c r="BD503" s="73"/>
      <c r="BE503" s="73"/>
      <c r="BF503" s="73"/>
      <c r="BG503" s="73"/>
      <c r="BH503" s="73"/>
      <c r="BI503" s="73"/>
      <c r="BJ503" s="73"/>
      <c r="BK503" s="73"/>
      <c r="BL503" s="73"/>
      <c r="BM503" s="73"/>
      <c r="BN503" s="73"/>
      <c r="BO503" s="73"/>
      <c r="BP503" s="73"/>
    </row>
    <row r="504" spans="1:68" s="22" customFormat="1" ht="15.75">
      <c r="A504" s="36" t="s">
        <v>958</v>
      </c>
      <c r="B504" s="68" t="s">
        <v>423</v>
      </c>
      <c r="C504" s="48" t="s">
        <v>23</v>
      </c>
      <c r="D504" s="43">
        <v>2</v>
      </c>
      <c r="E504" s="19">
        <v>77.31</v>
      </c>
      <c r="F504" s="20">
        <f t="shared" si="171"/>
        <v>154.62</v>
      </c>
      <c r="G504" s="256"/>
      <c r="H504" s="256"/>
      <c r="I504" s="258"/>
      <c r="J504" s="258"/>
      <c r="K504" s="259">
        <v>110.76</v>
      </c>
      <c r="L504" s="260">
        <f t="shared" si="163"/>
        <v>0</v>
      </c>
      <c r="M504" s="260">
        <f t="shared" si="164"/>
        <v>0</v>
      </c>
      <c r="N504" s="260">
        <f t="shared" si="165"/>
        <v>0</v>
      </c>
      <c r="O504" s="259">
        <f t="shared" si="172"/>
        <v>2</v>
      </c>
      <c r="P504" s="261">
        <f t="shared" si="166"/>
        <v>221.52</v>
      </c>
      <c r="Q504" s="73"/>
      <c r="R504" s="73"/>
      <c r="S504" s="73"/>
      <c r="T504" s="73"/>
      <c r="U504" s="73"/>
      <c r="V504" s="73"/>
      <c r="W504" s="73"/>
      <c r="X504" s="73"/>
      <c r="Y504" s="73"/>
      <c r="Z504" s="73"/>
      <c r="AA504" s="73"/>
      <c r="AB504" s="73"/>
      <c r="AC504" s="73"/>
      <c r="AD504" s="73"/>
      <c r="AE504" s="73"/>
      <c r="AF504" s="73"/>
      <c r="AG504" s="73"/>
      <c r="AH504" s="73"/>
      <c r="AI504" s="73"/>
      <c r="AJ504" s="73"/>
      <c r="AK504" s="73"/>
      <c r="AL504" s="73"/>
      <c r="AM504" s="73"/>
      <c r="AN504" s="73"/>
      <c r="AO504" s="73"/>
      <c r="AP504" s="73"/>
      <c r="AQ504" s="73"/>
      <c r="AR504" s="73"/>
      <c r="AS504" s="73"/>
      <c r="AT504" s="73"/>
      <c r="AU504" s="73"/>
      <c r="AV504" s="73"/>
      <c r="AW504" s="73"/>
      <c r="AX504" s="73"/>
      <c r="AY504" s="73"/>
      <c r="AZ504" s="73"/>
      <c r="BA504" s="73"/>
      <c r="BB504" s="73"/>
      <c r="BC504" s="73"/>
      <c r="BD504" s="73"/>
      <c r="BE504" s="73"/>
      <c r="BF504" s="73"/>
      <c r="BG504" s="73"/>
      <c r="BH504" s="73"/>
      <c r="BI504" s="73"/>
      <c r="BJ504" s="73"/>
      <c r="BK504" s="73"/>
      <c r="BL504" s="73"/>
      <c r="BM504" s="73"/>
      <c r="BN504" s="73"/>
      <c r="BO504" s="73"/>
      <c r="BP504" s="73"/>
    </row>
    <row r="505" spans="1:68" s="73" customFormat="1" ht="15.75">
      <c r="A505" s="48" t="s">
        <v>959</v>
      </c>
      <c r="B505" s="68" t="s">
        <v>424</v>
      </c>
      <c r="C505" s="48" t="s">
        <v>23</v>
      </c>
      <c r="D505" s="56">
        <v>8</v>
      </c>
      <c r="E505" s="48">
        <v>117.96</v>
      </c>
      <c r="F505" s="20">
        <f t="shared" si="171"/>
        <v>943.68</v>
      </c>
      <c r="G505" s="256"/>
      <c r="H505" s="256"/>
      <c r="I505" s="258"/>
      <c r="J505" s="258"/>
      <c r="K505" s="259">
        <v>149.24</v>
      </c>
      <c r="L505" s="260">
        <f t="shared" si="163"/>
        <v>0</v>
      </c>
      <c r="M505" s="260">
        <f t="shared" si="164"/>
        <v>0</v>
      </c>
      <c r="N505" s="260">
        <f t="shared" si="165"/>
        <v>0</v>
      </c>
      <c r="O505" s="259">
        <f t="shared" si="172"/>
        <v>8</v>
      </c>
      <c r="P505" s="261">
        <f t="shared" si="166"/>
        <v>1193.92</v>
      </c>
    </row>
    <row r="506" spans="1:68" s="73" customFormat="1" ht="15.75">
      <c r="A506" s="48" t="s">
        <v>960</v>
      </c>
      <c r="B506" s="68" t="s">
        <v>425</v>
      </c>
      <c r="C506" s="48" t="s">
        <v>23</v>
      </c>
      <c r="D506" s="56">
        <v>1</v>
      </c>
      <c r="E506" s="48">
        <v>287.32</v>
      </c>
      <c r="F506" s="20">
        <f t="shared" si="171"/>
        <v>287.32</v>
      </c>
      <c r="G506" s="256"/>
      <c r="H506" s="256"/>
      <c r="I506" s="258"/>
      <c r="J506" s="258"/>
      <c r="K506" s="259">
        <v>431.34</v>
      </c>
      <c r="L506" s="260">
        <f t="shared" si="163"/>
        <v>0</v>
      </c>
      <c r="M506" s="260">
        <f t="shared" si="164"/>
        <v>0</v>
      </c>
      <c r="N506" s="260">
        <f t="shared" si="165"/>
        <v>0</v>
      </c>
      <c r="O506" s="259">
        <f t="shared" si="172"/>
        <v>1</v>
      </c>
      <c r="P506" s="261">
        <f t="shared" si="166"/>
        <v>431.34</v>
      </c>
    </row>
    <row r="507" spans="1:68" s="73" customFormat="1" ht="15.75">
      <c r="A507" s="46" t="s">
        <v>961</v>
      </c>
      <c r="B507" s="68" t="s">
        <v>426</v>
      </c>
      <c r="C507" s="48" t="s">
        <v>23</v>
      </c>
      <c r="D507" s="69">
        <v>1</v>
      </c>
      <c r="E507" s="106">
        <v>287.32</v>
      </c>
      <c r="F507" s="20">
        <f t="shared" si="171"/>
        <v>287.32</v>
      </c>
      <c r="G507" s="256"/>
      <c r="H507" s="256"/>
      <c r="I507" s="258"/>
      <c r="J507" s="258"/>
      <c r="K507" s="259">
        <v>431.34</v>
      </c>
      <c r="L507" s="260">
        <f t="shared" si="163"/>
        <v>0</v>
      </c>
      <c r="M507" s="260">
        <f t="shared" si="164"/>
        <v>0</v>
      </c>
      <c r="N507" s="260">
        <f t="shared" si="165"/>
        <v>0</v>
      </c>
      <c r="O507" s="259">
        <f t="shared" si="172"/>
        <v>1</v>
      </c>
      <c r="P507" s="261">
        <f t="shared" si="166"/>
        <v>431.34</v>
      </c>
    </row>
    <row r="508" spans="1:68" s="22" customFormat="1" ht="15.75">
      <c r="A508" s="46" t="s">
        <v>962</v>
      </c>
      <c r="B508" s="68" t="s">
        <v>427</v>
      </c>
      <c r="C508" s="48" t="s">
        <v>23</v>
      </c>
      <c r="D508" s="69">
        <v>3</v>
      </c>
      <c r="E508" s="19">
        <v>325.91000000000003</v>
      </c>
      <c r="F508" s="20">
        <f t="shared" si="171"/>
        <v>977.73</v>
      </c>
      <c r="G508" s="256"/>
      <c r="H508" s="256"/>
      <c r="I508" s="258"/>
      <c r="J508" s="258"/>
      <c r="K508" s="259">
        <v>219.97</v>
      </c>
      <c r="L508" s="260">
        <f t="shared" si="163"/>
        <v>0</v>
      </c>
      <c r="M508" s="260">
        <f t="shared" si="164"/>
        <v>0</v>
      </c>
      <c r="N508" s="260">
        <f t="shared" si="165"/>
        <v>0</v>
      </c>
      <c r="O508" s="259">
        <f t="shared" si="172"/>
        <v>3</v>
      </c>
      <c r="P508" s="261">
        <f t="shared" si="166"/>
        <v>659.91</v>
      </c>
      <c r="Q508" s="73"/>
      <c r="R508" s="73"/>
      <c r="S508" s="73"/>
      <c r="T508" s="73"/>
      <c r="U508" s="73"/>
      <c r="V508" s="73"/>
      <c r="W508" s="73"/>
      <c r="X508" s="73"/>
      <c r="Y508" s="73"/>
      <c r="Z508" s="73"/>
      <c r="AA508" s="73"/>
      <c r="AB508" s="73"/>
      <c r="AC508" s="73"/>
      <c r="AD508" s="73"/>
      <c r="AE508" s="73"/>
      <c r="AF508" s="73"/>
      <c r="AG508" s="73"/>
      <c r="AH508" s="73"/>
      <c r="AI508" s="73"/>
      <c r="AJ508" s="73"/>
      <c r="AK508" s="73"/>
      <c r="AL508" s="73"/>
      <c r="AM508" s="73"/>
      <c r="AN508" s="73"/>
      <c r="AO508" s="73"/>
      <c r="AP508" s="73"/>
      <c r="AQ508" s="73"/>
      <c r="AR508" s="73"/>
      <c r="AS508" s="73"/>
      <c r="AT508" s="73"/>
      <c r="AU508" s="73"/>
      <c r="AV508" s="73"/>
      <c r="AW508" s="73"/>
      <c r="AX508" s="73"/>
      <c r="AY508" s="73"/>
      <c r="AZ508" s="73"/>
      <c r="BA508" s="73"/>
      <c r="BB508" s="73"/>
      <c r="BC508" s="73"/>
      <c r="BD508" s="73"/>
      <c r="BE508" s="73"/>
      <c r="BF508" s="73"/>
      <c r="BG508" s="73"/>
      <c r="BH508" s="73"/>
      <c r="BI508" s="73"/>
      <c r="BJ508" s="73"/>
      <c r="BK508" s="73"/>
      <c r="BL508" s="73"/>
      <c r="BM508" s="73"/>
      <c r="BN508" s="73"/>
      <c r="BO508" s="73"/>
      <c r="BP508" s="73"/>
    </row>
    <row r="509" spans="1:68" s="22" customFormat="1" ht="15.75">
      <c r="A509" s="46" t="s">
        <v>963</v>
      </c>
      <c r="B509" s="68" t="s">
        <v>428</v>
      </c>
      <c r="C509" s="48" t="s">
        <v>23</v>
      </c>
      <c r="D509" s="69">
        <v>3</v>
      </c>
      <c r="E509" s="19">
        <v>192.21</v>
      </c>
      <c r="F509" s="20">
        <f t="shared" si="171"/>
        <v>576.63</v>
      </c>
      <c r="G509" s="256"/>
      <c r="H509" s="256"/>
      <c r="I509" s="258"/>
      <c r="J509" s="258"/>
      <c r="K509" s="259">
        <v>168.57</v>
      </c>
      <c r="L509" s="260">
        <f t="shared" si="163"/>
        <v>0</v>
      </c>
      <c r="M509" s="260">
        <f t="shared" si="164"/>
        <v>0</v>
      </c>
      <c r="N509" s="260">
        <f t="shared" si="165"/>
        <v>0</v>
      </c>
      <c r="O509" s="259">
        <f t="shared" si="172"/>
        <v>3</v>
      </c>
      <c r="P509" s="261">
        <f t="shared" si="166"/>
        <v>505.71</v>
      </c>
      <c r="Q509" s="73"/>
      <c r="R509" s="73"/>
      <c r="S509" s="73"/>
      <c r="T509" s="73"/>
      <c r="U509" s="73"/>
      <c r="V509" s="73"/>
      <c r="W509" s="73"/>
      <c r="X509" s="73"/>
      <c r="Y509" s="73"/>
      <c r="Z509" s="73"/>
      <c r="AA509" s="73"/>
      <c r="AB509" s="73"/>
      <c r="AC509" s="73"/>
      <c r="AD509" s="73"/>
      <c r="AE509" s="73"/>
      <c r="AF509" s="73"/>
      <c r="AG509" s="73"/>
      <c r="AH509" s="73"/>
      <c r="AI509" s="73"/>
      <c r="AJ509" s="73"/>
      <c r="AK509" s="73"/>
      <c r="AL509" s="73"/>
      <c r="AM509" s="73"/>
      <c r="AN509" s="73"/>
      <c r="AO509" s="73"/>
      <c r="AP509" s="73"/>
      <c r="AQ509" s="73"/>
      <c r="AR509" s="73"/>
      <c r="AS509" s="73"/>
      <c r="AT509" s="73"/>
      <c r="AU509" s="73"/>
      <c r="AV509" s="73"/>
      <c r="AW509" s="73"/>
      <c r="AX509" s="73"/>
      <c r="AY509" s="73"/>
      <c r="AZ509" s="73"/>
      <c r="BA509" s="73"/>
      <c r="BB509" s="73"/>
      <c r="BC509" s="73"/>
      <c r="BD509" s="73"/>
      <c r="BE509" s="73"/>
      <c r="BF509" s="73"/>
      <c r="BG509" s="73"/>
      <c r="BH509" s="73"/>
      <c r="BI509" s="73"/>
      <c r="BJ509" s="73"/>
      <c r="BK509" s="73"/>
      <c r="BL509" s="73"/>
      <c r="BM509" s="73"/>
      <c r="BN509" s="73"/>
      <c r="BO509" s="73"/>
      <c r="BP509" s="73"/>
    </row>
    <row r="510" spans="1:68" s="35" customFormat="1" ht="15.75">
      <c r="A510" s="46" t="s">
        <v>964</v>
      </c>
      <c r="B510" s="68" t="s">
        <v>429</v>
      </c>
      <c r="C510" s="48" t="s">
        <v>23</v>
      </c>
      <c r="D510" s="69">
        <v>1</v>
      </c>
      <c r="E510" s="19">
        <v>325.91000000000003</v>
      </c>
      <c r="F510" s="20">
        <f t="shared" si="171"/>
        <v>325.91000000000003</v>
      </c>
      <c r="G510" s="256"/>
      <c r="H510" s="256"/>
      <c r="I510" s="258"/>
      <c r="J510" s="258"/>
      <c r="K510" s="259">
        <v>219.97</v>
      </c>
      <c r="L510" s="260">
        <f t="shared" si="163"/>
        <v>0</v>
      </c>
      <c r="M510" s="260">
        <f t="shared" si="164"/>
        <v>0</v>
      </c>
      <c r="N510" s="260">
        <f t="shared" si="165"/>
        <v>0</v>
      </c>
      <c r="O510" s="259">
        <f t="shared" si="172"/>
        <v>1</v>
      </c>
      <c r="P510" s="261">
        <f t="shared" si="166"/>
        <v>219.97</v>
      </c>
      <c r="Q510" s="73"/>
      <c r="R510" s="73"/>
      <c r="S510" s="73"/>
      <c r="T510" s="73"/>
      <c r="U510" s="73"/>
      <c r="V510" s="73"/>
      <c r="W510" s="73"/>
      <c r="X510" s="73"/>
      <c r="Y510" s="73"/>
      <c r="Z510" s="73"/>
      <c r="AA510" s="73"/>
      <c r="AB510" s="73"/>
      <c r="AC510" s="73"/>
      <c r="AD510" s="73"/>
      <c r="AE510" s="73"/>
      <c r="AF510" s="73"/>
      <c r="AG510" s="73"/>
      <c r="AH510" s="73"/>
      <c r="AI510" s="73"/>
      <c r="AJ510" s="73"/>
      <c r="AK510" s="73"/>
      <c r="AL510" s="73"/>
      <c r="AM510" s="73"/>
      <c r="AN510" s="73"/>
      <c r="AO510" s="73"/>
      <c r="AP510" s="73"/>
      <c r="AQ510" s="73"/>
      <c r="AR510" s="73"/>
      <c r="AS510" s="73"/>
      <c r="AT510" s="73"/>
      <c r="AU510" s="73"/>
      <c r="AV510" s="73"/>
      <c r="AW510" s="73"/>
      <c r="AX510" s="73"/>
      <c r="AY510" s="73"/>
      <c r="AZ510" s="73"/>
      <c r="BA510" s="73"/>
      <c r="BB510" s="73"/>
      <c r="BC510" s="73"/>
      <c r="BD510" s="73"/>
      <c r="BE510" s="73"/>
      <c r="BF510" s="73"/>
      <c r="BG510" s="73"/>
      <c r="BH510" s="73"/>
      <c r="BI510" s="73"/>
      <c r="BJ510" s="73"/>
      <c r="BK510" s="73"/>
      <c r="BL510" s="73"/>
      <c r="BM510" s="73"/>
      <c r="BN510" s="73"/>
      <c r="BO510" s="73"/>
      <c r="BP510" s="73"/>
    </row>
    <row r="511" spans="1:68" s="35" customFormat="1" ht="15.75">
      <c r="A511" s="46" t="s">
        <v>965</v>
      </c>
      <c r="B511" s="68" t="s">
        <v>430</v>
      </c>
      <c r="C511" s="48" t="s">
        <v>23</v>
      </c>
      <c r="D511" s="69">
        <v>1</v>
      </c>
      <c r="E511" s="19">
        <v>325.91000000000003</v>
      </c>
      <c r="F511" s="20">
        <f t="shared" si="171"/>
        <v>325.91000000000003</v>
      </c>
      <c r="G511" s="256"/>
      <c r="H511" s="256"/>
      <c r="I511" s="258"/>
      <c r="J511" s="258"/>
      <c r="K511" s="259">
        <v>219.97</v>
      </c>
      <c r="L511" s="260">
        <f t="shared" si="163"/>
        <v>0</v>
      </c>
      <c r="M511" s="260">
        <f t="shared" si="164"/>
        <v>0</v>
      </c>
      <c r="N511" s="260">
        <f t="shared" si="165"/>
        <v>0</v>
      </c>
      <c r="O511" s="259">
        <f t="shared" si="172"/>
        <v>1</v>
      </c>
      <c r="P511" s="261">
        <f t="shared" si="166"/>
        <v>219.97</v>
      </c>
      <c r="Q511" s="73"/>
      <c r="R511" s="73"/>
      <c r="S511" s="73"/>
      <c r="T511" s="73"/>
      <c r="U511" s="73"/>
      <c r="V511" s="73"/>
      <c r="W511" s="73"/>
      <c r="X511" s="73"/>
      <c r="Y511" s="73"/>
      <c r="Z511" s="73"/>
      <c r="AA511" s="73"/>
      <c r="AB511" s="73"/>
      <c r="AC511" s="73"/>
      <c r="AD511" s="73"/>
      <c r="AE511" s="73"/>
      <c r="AF511" s="73"/>
      <c r="AG511" s="73"/>
      <c r="AH511" s="73"/>
      <c r="AI511" s="73"/>
      <c r="AJ511" s="73"/>
      <c r="AK511" s="73"/>
      <c r="AL511" s="73"/>
      <c r="AM511" s="73"/>
      <c r="AN511" s="73"/>
      <c r="AO511" s="73"/>
      <c r="AP511" s="73"/>
      <c r="AQ511" s="73"/>
      <c r="AR511" s="73"/>
      <c r="AS511" s="73"/>
      <c r="AT511" s="73"/>
      <c r="AU511" s="73"/>
      <c r="AV511" s="73"/>
      <c r="AW511" s="73"/>
      <c r="AX511" s="73"/>
      <c r="AY511" s="73"/>
      <c r="AZ511" s="73"/>
      <c r="BA511" s="73"/>
      <c r="BB511" s="73"/>
      <c r="BC511" s="73"/>
      <c r="BD511" s="73"/>
      <c r="BE511" s="73"/>
      <c r="BF511" s="73"/>
      <c r="BG511" s="73"/>
      <c r="BH511" s="73"/>
      <c r="BI511" s="73"/>
      <c r="BJ511" s="73"/>
      <c r="BK511" s="73"/>
      <c r="BL511" s="73"/>
      <c r="BM511" s="73"/>
      <c r="BN511" s="73"/>
      <c r="BO511" s="73"/>
      <c r="BP511" s="73"/>
    </row>
    <row r="512" spans="1:68" s="35" customFormat="1" ht="15.75">
      <c r="A512" s="46" t="s">
        <v>966</v>
      </c>
      <c r="B512" s="68" t="s">
        <v>431</v>
      </c>
      <c r="C512" s="48" t="s">
        <v>23</v>
      </c>
      <c r="D512" s="69">
        <v>28</v>
      </c>
      <c r="E512" s="19">
        <v>122.9</v>
      </c>
      <c r="F512" s="20">
        <f t="shared" si="171"/>
        <v>3441.2</v>
      </c>
      <c r="G512" s="256"/>
      <c r="H512" s="256"/>
      <c r="I512" s="258"/>
      <c r="J512" s="258"/>
      <c r="K512" s="259">
        <v>135.91</v>
      </c>
      <c r="L512" s="260">
        <f t="shared" si="163"/>
        <v>0</v>
      </c>
      <c r="M512" s="260">
        <f t="shared" si="164"/>
        <v>0</v>
      </c>
      <c r="N512" s="260">
        <f t="shared" si="165"/>
        <v>0</v>
      </c>
      <c r="O512" s="259">
        <f t="shared" si="172"/>
        <v>28</v>
      </c>
      <c r="P512" s="261">
        <f t="shared" si="166"/>
        <v>3805.48</v>
      </c>
      <c r="Q512" s="73"/>
      <c r="R512" s="73"/>
      <c r="S512" s="73"/>
      <c r="T512" s="73"/>
      <c r="U512" s="73"/>
      <c r="V512" s="73"/>
      <c r="W512" s="73"/>
      <c r="X512" s="73"/>
      <c r="Y512" s="73"/>
      <c r="Z512" s="73"/>
      <c r="AA512" s="73"/>
      <c r="AB512" s="73"/>
      <c r="AC512" s="73"/>
      <c r="AD512" s="73"/>
      <c r="AE512" s="73"/>
      <c r="AF512" s="73"/>
      <c r="AG512" s="73"/>
      <c r="AH512" s="73"/>
      <c r="AI512" s="73"/>
      <c r="AJ512" s="73"/>
      <c r="AK512" s="73"/>
      <c r="AL512" s="73"/>
      <c r="AM512" s="73"/>
      <c r="AN512" s="73"/>
      <c r="AO512" s="73"/>
      <c r="AP512" s="73"/>
      <c r="AQ512" s="73"/>
      <c r="AR512" s="73"/>
      <c r="AS512" s="73"/>
      <c r="AT512" s="73"/>
      <c r="AU512" s="73"/>
      <c r="AV512" s="73"/>
      <c r="AW512" s="73"/>
      <c r="AX512" s="73"/>
      <c r="AY512" s="73"/>
      <c r="AZ512" s="73"/>
      <c r="BA512" s="73"/>
      <c r="BB512" s="73"/>
      <c r="BC512" s="73"/>
      <c r="BD512" s="73"/>
      <c r="BE512" s="73"/>
      <c r="BF512" s="73"/>
      <c r="BG512" s="73"/>
      <c r="BH512" s="73"/>
      <c r="BI512" s="73"/>
      <c r="BJ512" s="73"/>
      <c r="BK512" s="73"/>
      <c r="BL512" s="73"/>
      <c r="BM512" s="73"/>
      <c r="BN512" s="73"/>
      <c r="BO512" s="73"/>
      <c r="BP512" s="73"/>
    </row>
    <row r="513" spans="1:68" s="35" customFormat="1" ht="15.75">
      <c r="A513" s="46" t="s">
        <v>967</v>
      </c>
      <c r="B513" s="68" t="s">
        <v>432</v>
      </c>
      <c r="C513" s="48" t="s">
        <v>23</v>
      </c>
      <c r="D513" s="69">
        <v>8</v>
      </c>
      <c r="E513" s="19">
        <v>122.9</v>
      </c>
      <c r="F513" s="20">
        <f>E513*D513</f>
        <v>983.2</v>
      </c>
      <c r="G513" s="256"/>
      <c r="H513" s="256"/>
      <c r="I513" s="258"/>
      <c r="J513" s="258"/>
      <c r="K513" s="259">
        <v>135.91</v>
      </c>
      <c r="L513" s="260">
        <f t="shared" si="163"/>
        <v>0</v>
      </c>
      <c r="M513" s="260">
        <f t="shared" si="164"/>
        <v>0</v>
      </c>
      <c r="N513" s="260">
        <f t="shared" si="165"/>
        <v>0</v>
      </c>
      <c r="O513" s="259">
        <f t="shared" si="172"/>
        <v>8</v>
      </c>
      <c r="P513" s="261">
        <f t="shared" si="166"/>
        <v>1087.28</v>
      </c>
      <c r="Q513" s="73"/>
      <c r="R513" s="73"/>
      <c r="S513" s="73"/>
      <c r="T513" s="73"/>
      <c r="U513" s="73"/>
      <c r="V513" s="73"/>
      <c r="W513" s="73"/>
      <c r="X513" s="73"/>
      <c r="Y513" s="73"/>
      <c r="Z513" s="73"/>
      <c r="AA513" s="73"/>
      <c r="AB513" s="73"/>
      <c r="AC513" s="73"/>
      <c r="AD513" s="73"/>
      <c r="AE513" s="73"/>
      <c r="AF513" s="73"/>
      <c r="AG513" s="73"/>
      <c r="AH513" s="73"/>
      <c r="AI513" s="73"/>
      <c r="AJ513" s="73"/>
      <c r="AK513" s="73"/>
      <c r="AL513" s="73"/>
      <c r="AM513" s="73"/>
      <c r="AN513" s="73"/>
      <c r="AO513" s="73"/>
      <c r="AP513" s="73"/>
      <c r="AQ513" s="73"/>
      <c r="AR513" s="73"/>
      <c r="AS513" s="73"/>
      <c r="AT513" s="73"/>
      <c r="AU513" s="73"/>
      <c r="AV513" s="73"/>
      <c r="AW513" s="73"/>
      <c r="AX513" s="73"/>
      <c r="AY513" s="73"/>
      <c r="AZ513" s="73"/>
      <c r="BA513" s="73"/>
      <c r="BB513" s="73"/>
      <c r="BC513" s="73"/>
      <c r="BD513" s="73"/>
      <c r="BE513" s="73"/>
      <c r="BF513" s="73"/>
      <c r="BG513" s="73"/>
      <c r="BH513" s="73"/>
      <c r="BI513" s="73"/>
      <c r="BJ513" s="73"/>
      <c r="BK513" s="73"/>
      <c r="BL513" s="73"/>
      <c r="BM513" s="73"/>
      <c r="BN513" s="73"/>
      <c r="BO513" s="73"/>
      <c r="BP513" s="73"/>
    </row>
    <row r="514" spans="1:68" s="73" customFormat="1" ht="15.75">
      <c r="A514" s="46"/>
      <c r="B514" s="65" t="s">
        <v>1118</v>
      </c>
      <c r="C514" s="57"/>
      <c r="D514" s="62"/>
      <c r="E514" s="106"/>
      <c r="F514" s="67">
        <f>SUM(F496:F513)</f>
        <v>9716.02</v>
      </c>
      <c r="G514" s="256"/>
      <c r="H514" s="256"/>
      <c r="I514" s="258"/>
      <c r="J514" s="258"/>
      <c r="K514" s="259"/>
      <c r="L514" s="260"/>
      <c r="M514" s="260"/>
      <c r="N514" s="260"/>
      <c r="O514" s="259"/>
      <c r="P514" s="261"/>
    </row>
    <row r="515" spans="1:68" s="22" customFormat="1" ht="15.75">
      <c r="A515" s="74" t="s">
        <v>968</v>
      </c>
      <c r="B515" s="83" t="s">
        <v>8</v>
      </c>
      <c r="C515" s="75"/>
      <c r="D515" s="91"/>
      <c r="E515" s="85"/>
      <c r="F515" s="86"/>
      <c r="G515" s="256"/>
      <c r="H515" s="256"/>
      <c r="I515" s="258"/>
      <c r="J515" s="258"/>
      <c r="K515" s="259"/>
      <c r="L515" s="260"/>
      <c r="M515" s="260"/>
      <c r="N515" s="260"/>
      <c r="O515" s="259"/>
      <c r="P515" s="261"/>
      <c r="Q515" s="73"/>
      <c r="R515" s="73"/>
      <c r="S515" s="73"/>
      <c r="T515" s="73"/>
      <c r="U515" s="73"/>
      <c r="V515" s="73"/>
      <c r="W515" s="73"/>
      <c r="X515" s="73"/>
      <c r="Y515" s="73"/>
      <c r="Z515" s="73"/>
      <c r="AA515" s="73"/>
      <c r="AB515" s="73"/>
      <c r="AC515" s="73"/>
      <c r="AD515" s="73"/>
      <c r="AE515" s="73"/>
      <c r="AF515" s="73"/>
      <c r="AG515" s="73"/>
      <c r="AH515" s="73"/>
      <c r="AI515" s="73"/>
      <c r="AJ515" s="73"/>
      <c r="AK515" s="73"/>
      <c r="AL515" s="73"/>
      <c r="AM515" s="73"/>
      <c r="AN515" s="73"/>
      <c r="AO515" s="73"/>
      <c r="AP515" s="73"/>
      <c r="AQ515" s="73"/>
      <c r="AR515" s="73"/>
      <c r="AS515" s="73"/>
      <c r="AT515" s="73"/>
      <c r="AU515" s="73"/>
      <c r="AV515" s="73"/>
      <c r="AW515" s="73"/>
      <c r="AX515" s="73"/>
      <c r="AY515" s="73"/>
      <c r="AZ515" s="73"/>
      <c r="BA515" s="73"/>
      <c r="BB515" s="73"/>
      <c r="BC515" s="73"/>
      <c r="BD515" s="73"/>
      <c r="BE515" s="73"/>
      <c r="BF515" s="73"/>
      <c r="BG515" s="73"/>
      <c r="BH515" s="73"/>
      <c r="BI515" s="73"/>
      <c r="BJ515" s="73"/>
      <c r="BK515" s="73"/>
      <c r="BL515" s="73"/>
      <c r="BM515" s="73"/>
      <c r="BN515" s="73"/>
      <c r="BO515" s="73"/>
      <c r="BP515" s="73"/>
    </row>
    <row r="516" spans="1:68" s="22" customFormat="1" ht="30">
      <c r="A516" s="46" t="s">
        <v>969</v>
      </c>
      <c r="B516" s="68" t="s">
        <v>534</v>
      </c>
      <c r="C516" s="46" t="s">
        <v>27</v>
      </c>
      <c r="D516" s="69">
        <v>559.4</v>
      </c>
      <c r="E516" s="19">
        <v>5.34</v>
      </c>
      <c r="F516" s="20">
        <f t="shared" ref="F516:F532" si="173">ROUND(E516*D516,2)</f>
        <v>2987.2</v>
      </c>
      <c r="G516" s="256"/>
      <c r="H516" s="256"/>
      <c r="I516" s="258"/>
      <c r="J516" s="258"/>
      <c r="K516" s="259">
        <v>6.49</v>
      </c>
      <c r="L516" s="260">
        <f t="shared" ref="L516:L564" si="174">ROUND(H516*K516,2)</f>
        <v>0</v>
      </c>
      <c r="M516" s="260">
        <f t="shared" ref="M516:M564" si="175">ROUND(I516*K516,2)</f>
        <v>0</v>
      </c>
      <c r="N516" s="260">
        <f t="shared" ref="N516:N564" si="176">ROUND(J516*K516,2)</f>
        <v>0</v>
      </c>
      <c r="O516" s="259">
        <f t="shared" ref="O516:O532" si="177">D516+H516-I516+J516-G516</f>
        <v>559.4</v>
      </c>
      <c r="P516" s="261">
        <f t="shared" ref="P516:P564" si="178">ROUND(O516*K516,2)</f>
        <v>3630.51</v>
      </c>
      <c r="Q516" s="73"/>
      <c r="R516" s="73"/>
      <c r="S516" s="73"/>
      <c r="T516" s="73"/>
      <c r="U516" s="73"/>
      <c r="V516" s="73"/>
      <c r="W516" s="73"/>
      <c r="X516" s="73"/>
      <c r="Y516" s="73"/>
      <c r="Z516" s="73"/>
      <c r="AA516" s="73"/>
      <c r="AB516" s="73"/>
      <c r="AC516" s="73"/>
      <c r="AD516" s="73"/>
      <c r="AE516" s="73"/>
      <c r="AF516" s="73"/>
      <c r="AG516" s="73"/>
      <c r="AH516" s="73"/>
      <c r="AI516" s="73"/>
      <c r="AJ516" s="73"/>
      <c r="AK516" s="73"/>
      <c r="AL516" s="73"/>
      <c r="AM516" s="73"/>
      <c r="AN516" s="73"/>
      <c r="AO516" s="73"/>
      <c r="AP516" s="73"/>
      <c r="AQ516" s="73"/>
      <c r="AR516" s="73"/>
      <c r="AS516" s="73"/>
      <c r="AT516" s="73"/>
      <c r="AU516" s="73"/>
      <c r="AV516" s="73"/>
      <c r="AW516" s="73"/>
      <c r="AX516" s="73"/>
      <c r="AY516" s="73"/>
      <c r="AZ516" s="73"/>
      <c r="BA516" s="73"/>
      <c r="BB516" s="73"/>
      <c r="BC516" s="73"/>
      <c r="BD516" s="73"/>
      <c r="BE516" s="73"/>
      <c r="BF516" s="73"/>
      <c r="BG516" s="73"/>
      <c r="BH516" s="73"/>
      <c r="BI516" s="73"/>
      <c r="BJ516" s="73"/>
      <c r="BK516" s="73"/>
      <c r="BL516" s="73"/>
      <c r="BM516" s="73"/>
      <c r="BN516" s="73"/>
      <c r="BO516" s="73"/>
      <c r="BP516" s="73"/>
    </row>
    <row r="517" spans="1:68" s="22" customFormat="1" ht="30">
      <c r="A517" s="46" t="s">
        <v>970</v>
      </c>
      <c r="B517" s="68" t="s">
        <v>535</v>
      </c>
      <c r="C517" s="46" t="s">
        <v>27</v>
      </c>
      <c r="D517" s="69">
        <v>298.89999999999998</v>
      </c>
      <c r="E517" s="19">
        <v>6.76</v>
      </c>
      <c r="F517" s="20">
        <f t="shared" si="173"/>
        <v>2020.56</v>
      </c>
      <c r="G517" s="256"/>
      <c r="H517" s="256"/>
      <c r="I517" s="258"/>
      <c r="J517" s="258"/>
      <c r="K517" s="259">
        <v>7.27</v>
      </c>
      <c r="L517" s="260">
        <f t="shared" si="174"/>
        <v>0</v>
      </c>
      <c r="M517" s="260">
        <f t="shared" si="175"/>
        <v>0</v>
      </c>
      <c r="N517" s="260">
        <f t="shared" si="176"/>
        <v>0</v>
      </c>
      <c r="O517" s="259">
        <f t="shared" si="177"/>
        <v>298.89999999999998</v>
      </c>
      <c r="P517" s="261">
        <f t="shared" si="178"/>
        <v>2173</v>
      </c>
      <c r="Q517" s="73"/>
      <c r="R517" s="73"/>
      <c r="S517" s="73"/>
      <c r="T517" s="73"/>
      <c r="U517" s="73"/>
      <c r="V517" s="73"/>
      <c r="W517" s="73"/>
      <c r="X517" s="73"/>
      <c r="Y517" s="73"/>
      <c r="Z517" s="73"/>
      <c r="AA517" s="73"/>
      <c r="AB517" s="73"/>
      <c r="AC517" s="73"/>
      <c r="AD517" s="73"/>
      <c r="AE517" s="73"/>
      <c r="AF517" s="73"/>
      <c r="AG517" s="73"/>
      <c r="AH517" s="73"/>
      <c r="AI517" s="73"/>
      <c r="AJ517" s="73"/>
      <c r="AK517" s="73"/>
      <c r="AL517" s="73"/>
      <c r="AM517" s="73"/>
      <c r="AN517" s="73"/>
      <c r="AO517" s="73"/>
      <c r="AP517" s="73"/>
      <c r="AQ517" s="73"/>
      <c r="AR517" s="73"/>
      <c r="AS517" s="73"/>
      <c r="AT517" s="73"/>
      <c r="AU517" s="73"/>
      <c r="AV517" s="73"/>
      <c r="AW517" s="73"/>
      <c r="AX517" s="73"/>
      <c r="AY517" s="73"/>
      <c r="AZ517" s="73"/>
      <c r="BA517" s="73"/>
      <c r="BB517" s="73"/>
      <c r="BC517" s="73"/>
      <c r="BD517" s="73"/>
      <c r="BE517" s="73"/>
      <c r="BF517" s="73"/>
      <c r="BG517" s="73"/>
      <c r="BH517" s="73"/>
      <c r="BI517" s="73"/>
      <c r="BJ517" s="73"/>
      <c r="BK517" s="73"/>
      <c r="BL517" s="73"/>
      <c r="BM517" s="73"/>
      <c r="BN517" s="73"/>
      <c r="BO517" s="73"/>
      <c r="BP517" s="73"/>
    </row>
    <row r="518" spans="1:68" s="22" customFormat="1" ht="30">
      <c r="A518" s="46" t="s">
        <v>971</v>
      </c>
      <c r="B518" s="68" t="s">
        <v>536</v>
      </c>
      <c r="C518" s="46"/>
      <c r="D518" s="69">
        <v>6</v>
      </c>
      <c r="E518" s="19">
        <v>4.6500000000000004</v>
      </c>
      <c r="F518" s="20">
        <f t="shared" si="173"/>
        <v>27.9</v>
      </c>
      <c r="G518" s="256"/>
      <c r="H518" s="256"/>
      <c r="I518" s="258"/>
      <c r="J518" s="258"/>
      <c r="K518" s="259">
        <v>6.49</v>
      </c>
      <c r="L518" s="260">
        <f t="shared" si="174"/>
        <v>0</v>
      </c>
      <c r="M518" s="260">
        <f t="shared" si="175"/>
        <v>0</v>
      </c>
      <c r="N518" s="260">
        <f t="shared" si="176"/>
        <v>0</v>
      </c>
      <c r="O518" s="259">
        <f t="shared" si="177"/>
        <v>6</v>
      </c>
      <c r="P518" s="261">
        <f t="shared" si="178"/>
        <v>38.94</v>
      </c>
      <c r="Q518" s="73"/>
      <c r="R518" s="73"/>
      <c r="S518" s="73"/>
      <c r="T518" s="73"/>
      <c r="U518" s="73"/>
      <c r="V518" s="73"/>
      <c r="W518" s="73"/>
      <c r="X518" s="73"/>
      <c r="Y518" s="73"/>
      <c r="Z518" s="73"/>
      <c r="AA518" s="73"/>
      <c r="AB518" s="73"/>
      <c r="AC518" s="73"/>
      <c r="AD518" s="73"/>
      <c r="AE518" s="73"/>
      <c r="AF518" s="73"/>
      <c r="AG518" s="73"/>
      <c r="AH518" s="73"/>
      <c r="AI518" s="73"/>
      <c r="AJ518" s="73"/>
      <c r="AK518" s="73"/>
      <c r="AL518" s="73"/>
      <c r="AM518" s="73"/>
      <c r="AN518" s="73"/>
      <c r="AO518" s="73"/>
      <c r="AP518" s="73"/>
      <c r="AQ518" s="73"/>
      <c r="AR518" s="73"/>
      <c r="AS518" s="73"/>
      <c r="AT518" s="73"/>
      <c r="AU518" s="73"/>
      <c r="AV518" s="73"/>
      <c r="AW518" s="73"/>
      <c r="AX518" s="73"/>
      <c r="AY518" s="73"/>
      <c r="AZ518" s="73"/>
      <c r="BA518" s="73"/>
      <c r="BB518" s="73"/>
      <c r="BC518" s="73"/>
      <c r="BD518" s="73"/>
      <c r="BE518" s="73"/>
      <c r="BF518" s="73"/>
      <c r="BG518" s="73"/>
      <c r="BH518" s="73"/>
      <c r="BI518" s="73"/>
      <c r="BJ518" s="73"/>
      <c r="BK518" s="73"/>
      <c r="BL518" s="73"/>
      <c r="BM518" s="73"/>
      <c r="BN518" s="73"/>
      <c r="BO518" s="73"/>
      <c r="BP518" s="73"/>
    </row>
    <row r="519" spans="1:68" s="22" customFormat="1" ht="30">
      <c r="A519" s="46" t="s">
        <v>972</v>
      </c>
      <c r="B519" s="68" t="s">
        <v>537</v>
      </c>
      <c r="C519" s="46" t="s">
        <v>27</v>
      </c>
      <c r="D519" s="69">
        <v>241.8</v>
      </c>
      <c r="E519" s="19">
        <v>9.18</v>
      </c>
      <c r="F519" s="20">
        <f t="shared" si="173"/>
        <v>2219.7199999999998</v>
      </c>
      <c r="G519" s="256"/>
      <c r="H519" s="256"/>
      <c r="I519" s="258"/>
      <c r="J519" s="258"/>
      <c r="K519" s="259">
        <v>9.4700000000000006</v>
      </c>
      <c r="L519" s="260">
        <f t="shared" si="174"/>
        <v>0</v>
      </c>
      <c r="M519" s="260">
        <f t="shared" si="175"/>
        <v>0</v>
      </c>
      <c r="N519" s="260">
        <f t="shared" si="176"/>
        <v>0</v>
      </c>
      <c r="O519" s="259">
        <f t="shared" si="177"/>
        <v>241.8</v>
      </c>
      <c r="P519" s="261">
        <f t="shared" si="178"/>
        <v>2289.85</v>
      </c>
      <c r="Q519" s="73"/>
      <c r="R519" s="73"/>
      <c r="S519" s="73"/>
    </row>
    <row r="520" spans="1:68" s="22" customFormat="1" ht="15.75">
      <c r="A520" s="46" t="s">
        <v>973</v>
      </c>
      <c r="B520" s="68" t="s">
        <v>433</v>
      </c>
      <c r="C520" s="46" t="s">
        <v>27</v>
      </c>
      <c r="D520" s="69">
        <v>15.6</v>
      </c>
      <c r="E520" s="19">
        <v>21.62</v>
      </c>
      <c r="F520" s="20">
        <f t="shared" si="173"/>
        <v>337.27</v>
      </c>
      <c r="G520" s="256"/>
      <c r="H520" s="256"/>
      <c r="I520" s="258"/>
      <c r="J520" s="258"/>
      <c r="K520" s="259">
        <v>15.03</v>
      </c>
      <c r="L520" s="260">
        <f t="shared" si="174"/>
        <v>0</v>
      </c>
      <c r="M520" s="260">
        <f t="shared" si="175"/>
        <v>0</v>
      </c>
      <c r="N520" s="260">
        <f t="shared" si="176"/>
        <v>0</v>
      </c>
      <c r="O520" s="259">
        <f t="shared" si="177"/>
        <v>15.6</v>
      </c>
      <c r="P520" s="261">
        <f t="shared" si="178"/>
        <v>234.47</v>
      </c>
      <c r="Q520" s="73"/>
      <c r="R520" s="73"/>
      <c r="S520" s="73"/>
    </row>
    <row r="521" spans="1:68" s="22" customFormat="1" ht="15.75">
      <c r="A521" s="46" t="s">
        <v>974</v>
      </c>
      <c r="B521" s="68" t="s">
        <v>434</v>
      </c>
      <c r="C521" s="46" t="s">
        <v>27</v>
      </c>
      <c r="D521" s="69">
        <v>14.7</v>
      </c>
      <c r="E521" s="19">
        <v>23.25</v>
      </c>
      <c r="F521" s="20">
        <f t="shared" si="173"/>
        <v>341.78</v>
      </c>
      <c r="G521" s="256"/>
      <c r="H521" s="256"/>
      <c r="I521" s="258"/>
      <c r="J521" s="258"/>
      <c r="K521" s="259">
        <v>12.95</v>
      </c>
      <c r="L521" s="260">
        <f t="shared" si="174"/>
        <v>0</v>
      </c>
      <c r="M521" s="260">
        <f t="shared" si="175"/>
        <v>0</v>
      </c>
      <c r="N521" s="260">
        <f t="shared" si="176"/>
        <v>0</v>
      </c>
      <c r="O521" s="259">
        <f t="shared" si="177"/>
        <v>14.7</v>
      </c>
      <c r="P521" s="261">
        <f t="shared" si="178"/>
        <v>190.37</v>
      </c>
      <c r="Q521" s="73"/>
      <c r="R521" s="73"/>
      <c r="S521" s="73"/>
    </row>
    <row r="522" spans="1:68" s="22" customFormat="1" ht="15.75">
      <c r="A522" s="46" t="s">
        <v>975</v>
      </c>
      <c r="B522" s="68" t="s">
        <v>435</v>
      </c>
      <c r="C522" s="46" t="s">
        <v>27</v>
      </c>
      <c r="D522" s="69">
        <v>164.6</v>
      </c>
      <c r="E522" s="19">
        <v>23.76</v>
      </c>
      <c r="F522" s="20">
        <f t="shared" si="173"/>
        <v>3910.9</v>
      </c>
      <c r="G522" s="256"/>
      <c r="H522" s="256"/>
      <c r="I522" s="258"/>
      <c r="J522" s="258"/>
      <c r="K522" s="259">
        <v>28.81</v>
      </c>
      <c r="L522" s="260">
        <f t="shared" si="174"/>
        <v>0</v>
      </c>
      <c r="M522" s="260">
        <f t="shared" si="175"/>
        <v>0</v>
      </c>
      <c r="N522" s="260">
        <f t="shared" si="176"/>
        <v>0</v>
      </c>
      <c r="O522" s="259">
        <f t="shared" si="177"/>
        <v>164.6</v>
      </c>
      <c r="P522" s="261">
        <f t="shared" si="178"/>
        <v>4742.13</v>
      </c>
      <c r="Q522" s="73"/>
      <c r="R522" s="73"/>
      <c r="S522" s="73"/>
    </row>
    <row r="523" spans="1:68" s="22" customFormat="1" ht="15.75">
      <c r="A523" s="46" t="s">
        <v>976</v>
      </c>
      <c r="B523" s="68" t="s">
        <v>436</v>
      </c>
      <c r="C523" s="46" t="s">
        <v>27</v>
      </c>
      <c r="D523" s="43">
        <v>68.599999999999994</v>
      </c>
      <c r="E523" s="19">
        <v>39.869999999999997</v>
      </c>
      <c r="F523" s="20">
        <f t="shared" si="173"/>
        <v>2735.08</v>
      </c>
      <c r="G523" s="256"/>
      <c r="H523" s="256"/>
      <c r="I523" s="258"/>
      <c r="J523" s="258"/>
      <c r="K523" s="259">
        <v>49.11</v>
      </c>
      <c r="L523" s="260">
        <f t="shared" si="174"/>
        <v>0</v>
      </c>
      <c r="M523" s="260">
        <f t="shared" si="175"/>
        <v>0</v>
      </c>
      <c r="N523" s="260">
        <f t="shared" si="176"/>
        <v>0</v>
      </c>
      <c r="O523" s="259">
        <f t="shared" si="177"/>
        <v>68.599999999999994</v>
      </c>
      <c r="P523" s="261">
        <f t="shared" si="178"/>
        <v>3368.95</v>
      </c>
      <c r="Q523" s="73"/>
      <c r="R523" s="73"/>
      <c r="S523" s="73"/>
    </row>
    <row r="524" spans="1:68" s="22" customFormat="1" ht="15.75">
      <c r="A524" s="36" t="s">
        <v>977</v>
      </c>
      <c r="B524" s="68" t="s">
        <v>437</v>
      </c>
      <c r="C524" s="36" t="s">
        <v>27</v>
      </c>
      <c r="D524" s="56">
        <v>2.2999999999999998</v>
      </c>
      <c r="E524" s="19">
        <v>44.66</v>
      </c>
      <c r="F524" s="20">
        <f t="shared" si="173"/>
        <v>102.72</v>
      </c>
      <c r="G524" s="256"/>
      <c r="H524" s="256"/>
      <c r="I524" s="258"/>
      <c r="J524" s="258"/>
      <c r="K524" s="259">
        <v>84.96</v>
      </c>
      <c r="L524" s="260">
        <f t="shared" si="174"/>
        <v>0</v>
      </c>
      <c r="M524" s="260">
        <f t="shared" si="175"/>
        <v>0</v>
      </c>
      <c r="N524" s="260">
        <f t="shared" si="176"/>
        <v>0</v>
      </c>
      <c r="O524" s="259">
        <f t="shared" si="177"/>
        <v>2.2999999999999998</v>
      </c>
      <c r="P524" s="261">
        <f t="shared" si="178"/>
        <v>195.41</v>
      </c>
      <c r="Q524" s="73"/>
      <c r="R524" s="73"/>
      <c r="S524" s="73"/>
    </row>
    <row r="525" spans="1:68" s="73" customFormat="1" ht="15.75">
      <c r="A525" s="48" t="s">
        <v>978</v>
      </c>
      <c r="B525" s="68" t="s">
        <v>438</v>
      </c>
      <c r="C525" s="48" t="s">
        <v>27</v>
      </c>
      <c r="D525" s="56">
        <v>3.5</v>
      </c>
      <c r="E525" s="48">
        <v>57.05</v>
      </c>
      <c r="F525" s="20">
        <f t="shared" si="173"/>
        <v>199.68</v>
      </c>
      <c r="G525" s="256"/>
      <c r="H525" s="256"/>
      <c r="I525" s="258"/>
      <c r="J525" s="258"/>
      <c r="K525" s="259">
        <v>133.16</v>
      </c>
      <c r="L525" s="260">
        <f t="shared" si="174"/>
        <v>0</v>
      </c>
      <c r="M525" s="260">
        <f t="shared" si="175"/>
        <v>0</v>
      </c>
      <c r="N525" s="260">
        <f t="shared" si="176"/>
        <v>0</v>
      </c>
      <c r="O525" s="259">
        <f t="shared" si="177"/>
        <v>3.5</v>
      </c>
      <c r="P525" s="261">
        <f t="shared" si="178"/>
        <v>466.06</v>
      </c>
    </row>
    <row r="526" spans="1:68" s="73" customFormat="1" ht="15.75">
      <c r="A526" s="48" t="s">
        <v>979</v>
      </c>
      <c r="B526" s="68" t="s">
        <v>439</v>
      </c>
      <c r="C526" s="48" t="s">
        <v>27</v>
      </c>
      <c r="D526" s="69">
        <v>21.9</v>
      </c>
      <c r="E526" s="48">
        <v>69.3</v>
      </c>
      <c r="F526" s="20">
        <f t="shared" si="173"/>
        <v>1517.67</v>
      </c>
      <c r="G526" s="256"/>
      <c r="H526" s="256"/>
      <c r="I526" s="258"/>
      <c r="J526" s="258"/>
      <c r="K526" s="259">
        <v>149.05000000000001</v>
      </c>
      <c r="L526" s="260">
        <f t="shared" si="174"/>
        <v>0</v>
      </c>
      <c r="M526" s="260">
        <f t="shared" si="175"/>
        <v>0</v>
      </c>
      <c r="N526" s="260">
        <f t="shared" si="176"/>
        <v>0</v>
      </c>
      <c r="O526" s="259">
        <f t="shared" si="177"/>
        <v>21.9</v>
      </c>
      <c r="P526" s="261">
        <f t="shared" si="178"/>
        <v>3264.2</v>
      </c>
    </row>
    <row r="527" spans="1:68" s="22" customFormat="1" ht="15.75">
      <c r="A527" s="46" t="s">
        <v>980</v>
      </c>
      <c r="B527" s="68" t="s">
        <v>440</v>
      </c>
      <c r="C527" s="48" t="s">
        <v>25</v>
      </c>
      <c r="D527" s="69">
        <v>17</v>
      </c>
      <c r="E527" s="19">
        <v>116.16</v>
      </c>
      <c r="F527" s="20">
        <f t="shared" si="173"/>
        <v>1974.72</v>
      </c>
      <c r="G527" s="256"/>
      <c r="H527" s="256"/>
      <c r="I527" s="258"/>
      <c r="J527" s="258"/>
      <c r="K527" s="259">
        <v>125.93</v>
      </c>
      <c r="L527" s="260">
        <f t="shared" si="174"/>
        <v>0</v>
      </c>
      <c r="M527" s="260">
        <f t="shared" si="175"/>
        <v>0</v>
      </c>
      <c r="N527" s="260">
        <f t="shared" si="176"/>
        <v>0</v>
      </c>
      <c r="O527" s="259">
        <f t="shared" si="177"/>
        <v>17</v>
      </c>
      <c r="P527" s="261">
        <f t="shared" si="178"/>
        <v>2140.81</v>
      </c>
      <c r="Q527" s="73"/>
      <c r="R527" s="73"/>
      <c r="S527" s="73"/>
    </row>
    <row r="528" spans="1:68" s="22" customFormat="1" ht="15.75">
      <c r="A528" s="46" t="s">
        <v>981</v>
      </c>
      <c r="B528" s="68" t="s">
        <v>441</v>
      </c>
      <c r="C528" s="48" t="s">
        <v>25</v>
      </c>
      <c r="D528" s="69">
        <v>17</v>
      </c>
      <c r="E528" s="19">
        <v>128.16</v>
      </c>
      <c r="F528" s="20">
        <f t="shared" si="173"/>
        <v>2178.7199999999998</v>
      </c>
      <c r="G528" s="256"/>
      <c r="H528" s="256"/>
      <c r="I528" s="258"/>
      <c r="J528" s="258"/>
      <c r="K528" s="259">
        <v>198.3</v>
      </c>
      <c r="L528" s="260">
        <f t="shared" si="174"/>
        <v>0</v>
      </c>
      <c r="M528" s="260">
        <f t="shared" si="175"/>
        <v>0</v>
      </c>
      <c r="N528" s="260">
        <f t="shared" si="176"/>
        <v>0</v>
      </c>
      <c r="O528" s="259">
        <f t="shared" si="177"/>
        <v>17</v>
      </c>
      <c r="P528" s="261">
        <f t="shared" si="178"/>
        <v>3371.1</v>
      </c>
      <c r="Q528" s="73"/>
      <c r="R528" s="73"/>
      <c r="S528" s="73"/>
    </row>
    <row r="529" spans="1:19" s="22" customFormat="1" ht="15.75">
      <c r="A529" s="46" t="s">
        <v>982</v>
      </c>
      <c r="B529" s="68" t="s">
        <v>442</v>
      </c>
      <c r="C529" s="48"/>
      <c r="D529" s="69">
        <v>2</v>
      </c>
      <c r="E529" s="19">
        <v>42.57</v>
      </c>
      <c r="F529" s="20">
        <f t="shared" si="173"/>
        <v>85.14</v>
      </c>
      <c r="G529" s="256"/>
      <c r="H529" s="256"/>
      <c r="I529" s="258"/>
      <c r="J529" s="258"/>
      <c r="K529" s="259">
        <v>18.579999999999998</v>
      </c>
      <c r="L529" s="260">
        <f t="shared" si="174"/>
        <v>0</v>
      </c>
      <c r="M529" s="260">
        <f t="shared" si="175"/>
        <v>0</v>
      </c>
      <c r="N529" s="260">
        <f t="shared" si="176"/>
        <v>0</v>
      </c>
      <c r="O529" s="259">
        <f t="shared" si="177"/>
        <v>2</v>
      </c>
      <c r="P529" s="261">
        <f t="shared" si="178"/>
        <v>37.159999999999997</v>
      </c>
      <c r="Q529" s="73"/>
      <c r="R529" s="73"/>
      <c r="S529" s="73"/>
    </row>
    <row r="530" spans="1:19" s="73" customFormat="1" ht="15.75">
      <c r="A530" s="48" t="s">
        <v>983</v>
      </c>
      <c r="B530" s="68" t="s">
        <v>443</v>
      </c>
      <c r="C530" s="54"/>
      <c r="D530" s="56">
        <v>262</v>
      </c>
      <c r="E530" s="48">
        <v>7.19</v>
      </c>
      <c r="F530" s="20">
        <f t="shared" si="173"/>
        <v>1883.78</v>
      </c>
      <c r="G530" s="256"/>
      <c r="H530" s="256"/>
      <c r="I530" s="258"/>
      <c r="J530" s="258"/>
      <c r="K530" s="259">
        <v>12.11</v>
      </c>
      <c r="L530" s="260">
        <f t="shared" si="174"/>
        <v>0</v>
      </c>
      <c r="M530" s="260">
        <f t="shared" si="175"/>
        <v>0</v>
      </c>
      <c r="N530" s="260">
        <f t="shared" si="176"/>
        <v>0</v>
      </c>
      <c r="O530" s="259">
        <f t="shared" si="177"/>
        <v>262</v>
      </c>
      <c r="P530" s="261">
        <f t="shared" si="178"/>
        <v>3172.82</v>
      </c>
    </row>
    <row r="531" spans="1:19" s="22" customFormat="1" ht="15.75">
      <c r="A531" s="46" t="s">
        <v>984</v>
      </c>
      <c r="B531" s="68" t="s">
        <v>444</v>
      </c>
      <c r="C531" s="48" t="s">
        <v>25</v>
      </c>
      <c r="D531" s="69">
        <v>10</v>
      </c>
      <c r="E531" s="19">
        <v>9.14</v>
      </c>
      <c r="F531" s="20">
        <f t="shared" si="173"/>
        <v>91.4</v>
      </c>
      <c r="G531" s="256"/>
      <c r="H531" s="256"/>
      <c r="I531" s="258"/>
      <c r="J531" s="258"/>
      <c r="K531" s="259">
        <v>13.71</v>
      </c>
      <c r="L531" s="260">
        <f t="shared" si="174"/>
        <v>0</v>
      </c>
      <c r="M531" s="260">
        <f t="shared" si="175"/>
        <v>0</v>
      </c>
      <c r="N531" s="260">
        <f t="shared" si="176"/>
        <v>0</v>
      </c>
      <c r="O531" s="259">
        <f t="shared" si="177"/>
        <v>10</v>
      </c>
      <c r="P531" s="261">
        <f t="shared" si="178"/>
        <v>137.1</v>
      </c>
      <c r="Q531" s="73"/>
      <c r="R531" s="73"/>
      <c r="S531" s="73"/>
    </row>
    <row r="532" spans="1:19" s="22" customFormat="1" ht="15.75">
      <c r="A532" s="46" t="s">
        <v>985</v>
      </c>
      <c r="B532" s="68" t="s">
        <v>445</v>
      </c>
      <c r="C532" s="48" t="s">
        <v>25</v>
      </c>
      <c r="D532" s="69">
        <v>205</v>
      </c>
      <c r="E532" s="19">
        <v>10.63</v>
      </c>
      <c r="F532" s="20">
        <f t="shared" si="173"/>
        <v>2179.15</v>
      </c>
      <c r="G532" s="256"/>
      <c r="H532" s="256"/>
      <c r="I532" s="258"/>
      <c r="J532" s="258"/>
      <c r="K532" s="259">
        <v>10.44</v>
      </c>
      <c r="L532" s="260">
        <f t="shared" si="174"/>
        <v>0</v>
      </c>
      <c r="M532" s="260">
        <f t="shared" si="175"/>
        <v>0</v>
      </c>
      <c r="N532" s="260">
        <f t="shared" si="176"/>
        <v>0</v>
      </c>
      <c r="O532" s="259">
        <f t="shared" si="177"/>
        <v>205</v>
      </c>
      <c r="P532" s="261">
        <f t="shared" si="178"/>
        <v>2140.1999999999998</v>
      </c>
      <c r="Q532" s="73"/>
      <c r="R532" s="73"/>
      <c r="S532" s="73"/>
    </row>
    <row r="533" spans="1:19" s="22" customFormat="1" ht="15.75">
      <c r="A533" s="46"/>
      <c r="B533" s="65" t="s">
        <v>1117</v>
      </c>
      <c r="C533" s="48"/>
      <c r="D533" s="69"/>
      <c r="E533" s="19"/>
      <c r="F533" s="77">
        <f>SUM(F516:F532)</f>
        <v>24793.390000000003</v>
      </c>
      <c r="G533" s="256"/>
      <c r="H533" s="256"/>
      <c r="I533" s="258"/>
      <c r="J533" s="258"/>
      <c r="K533" s="259"/>
      <c r="L533" s="260"/>
      <c r="M533" s="260"/>
      <c r="N533" s="260"/>
      <c r="O533" s="259"/>
      <c r="P533" s="261"/>
      <c r="Q533" s="73"/>
      <c r="R533" s="73"/>
      <c r="S533" s="73"/>
    </row>
    <row r="534" spans="1:19" s="22" customFormat="1" ht="15.75">
      <c r="A534" s="74" t="s">
        <v>986</v>
      </c>
      <c r="B534" s="119" t="s">
        <v>112</v>
      </c>
      <c r="C534" s="95"/>
      <c r="D534" s="123"/>
      <c r="E534" s="121"/>
      <c r="F534" s="111"/>
      <c r="G534" s="256"/>
      <c r="H534" s="256"/>
      <c r="I534" s="258"/>
      <c r="J534" s="258"/>
      <c r="K534" s="259"/>
      <c r="L534" s="260"/>
      <c r="M534" s="260"/>
      <c r="N534" s="260"/>
      <c r="O534" s="259"/>
      <c r="P534" s="261"/>
      <c r="Q534" s="73"/>
      <c r="R534" s="73"/>
      <c r="S534" s="73"/>
    </row>
    <row r="535" spans="1:19" s="22" customFormat="1" ht="45">
      <c r="A535" s="46"/>
      <c r="B535" s="25" t="s">
        <v>1</v>
      </c>
      <c r="C535" s="46"/>
      <c r="D535" s="69"/>
      <c r="E535" s="19"/>
      <c r="F535" s="20">
        <f>ROUND(E535*D535,2)</f>
        <v>0</v>
      </c>
      <c r="G535" s="256"/>
      <c r="H535" s="256"/>
      <c r="I535" s="258"/>
      <c r="J535" s="258"/>
      <c r="K535" s="259"/>
      <c r="L535" s="260"/>
      <c r="M535" s="260"/>
      <c r="N535" s="260"/>
      <c r="O535" s="259"/>
      <c r="P535" s="261"/>
      <c r="Q535" s="73"/>
      <c r="R535" s="73"/>
      <c r="S535" s="73"/>
    </row>
    <row r="536" spans="1:19" s="22" customFormat="1" ht="15.75">
      <c r="A536" s="46" t="s">
        <v>987</v>
      </c>
      <c r="B536" s="68" t="s">
        <v>9</v>
      </c>
      <c r="C536" s="46" t="s">
        <v>27</v>
      </c>
      <c r="D536" s="69">
        <v>7957.1</v>
      </c>
      <c r="E536" s="19">
        <v>2.99</v>
      </c>
      <c r="F536" s="20">
        <f t="shared" ref="F536:F545" si="179">ROUND(E536*D536,2)</f>
        <v>23791.73</v>
      </c>
      <c r="G536" s="256"/>
      <c r="H536" s="256"/>
      <c r="I536" s="258"/>
      <c r="J536" s="258"/>
      <c r="K536" s="259">
        <v>3.12</v>
      </c>
      <c r="L536" s="260">
        <f t="shared" si="174"/>
        <v>0</v>
      </c>
      <c r="M536" s="260">
        <f t="shared" si="175"/>
        <v>0</v>
      </c>
      <c r="N536" s="260">
        <f t="shared" si="176"/>
        <v>0</v>
      </c>
      <c r="O536" s="259">
        <f t="shared" ref="O536:O546" si="180">D536+H536-I536+J536-G536</f>
        <v>7957.1</v>
      </c>
      <c r="P536" s="261">
        <f t="shared" si="178"/>
        <v>24826.15</v>
      </c>
      <c r="Q536" s="73"/>
      <c r="R536" s="73"/>
      <c r="S536" s="73"/>
    </row>
    <row r="537" spans="1:19" s="22" customFormat="1" ht="15.75">
      <c r="A537" s="46" t="s">
        <v>988</v>
      </c>
      <c r="B537" s="68" t="s">
        <v>10</v>
      </c>
      <c r="C537" s="46" t="s">
        <v>27</v>
      </c>
      <c r="D537" s="69">
        <v>502</v>
      </c>
      <c r="E537" s="19">
        <v>4.46</v>
      </c>
      <c r="F537" s="20">
        <f t="shared" si="179"/>
        <v>2238.92</v>
      </c>
      <c r="G537" s="256"/>
      <c r="H537" s="256"/>
      <c r="I537" s="258"/>
      <c r="J537" s="258"/>
      <c r="K537" s="259">
        <v>5.0199999999999996</v>
      </c>
      <c r="L537" s="260">
        <f t="shared" si="174"/>
        <v>0</v>
      </c>
      <c r="M537" s="260">
        <f t="shared" si="175"/>
        <v>0</v>
      </c>
      <c r="N537" s="260">
        <f t="shared" si="176"/>
        <v>0</v>
      </c>
      <c r="O537" s="259">
        <f t="shared" si="180"/>
        <v>502</v>
      </c>
      <c r="P537" s="261">
        <f t="shared" si="178"/>
        <v>2520.04</v>
      </c>
      <c r="Q537" s="73"/>
      <c r="R537" s="73"/>
      <c r="S537" s="73"/>
    </row>
    <row r="538" spans="1:19" s="22" customFormat="1" ht="15.75">
      <c r="A538" s="46" t="s">
        <v>989</v>
      </c>
      <c r="B538" s="68" t="s">
        <v>11</v>
      </c>
      <c r="C538" s="46" t="s">
        <v>27</v>
      </c>
      <c r="D538" s="69">
        <v>2335.3000000000002</v>
      </c>
      <c r="E538" s="19">
        <v>6.06</v>
      </c>
      <c r="F538" s="20">
        <f t="shared" si="179"/>
        <v>14151.92</v>
      </c>
      <c r="G538" s="256"/>
      <c r="H538" s="256"/>
      <c r="I538" s="258"/>
      <c r="J538" s="258"/>
      <c r="K538" s="259">
        <v>6.86</v>
      </c>
      <c r="L538" s="260">
        <f t="shared" si="174"/>
        <v>0</v>
      </c>
      <c r="M538" s="260">
        <f t="shared" si="175"/>
        <v>0</v>
      </c>
      <c r="N538" s="260">
        <f t="shared" si="176"/>
        <v>0</v>
      </c>
      <c r="O538" s="259">
        <f t="shared" si="180"/>
        <v>2335.3000000000002</v>
      </c>
      <c r="P538" s="261">
        <f t="shared" si="178"/>
        <v>16020.16</v>
      </c>
      <c r="Q538" s="73"/>
      <c r="R538" s="73"/>
      <c r="S538" s="73"/>
    </row>
    <row r="539" spans="1:19" s="22" customFormat="1" ht="15.75">
      <c r="A539" s="46" t="s">
        <v>990</v>
      </c>
      <c r="B539" s="68" t="s">
        <v>446</v>
      </c>
      <c r="C539" s="46" t="s">
        <v>27</v>
      </c>
      <c r="D539" s="69">
        <v>602.79999999999995</v>
      </c>
      <c r="E539" s="19">
        <v>9.6</v>
      </c>
      <c r="F539" s="20">
        <f t="shared" si="179"/>
        <v>5786.88</v>
      </c>
      <c r="G539" s="256"/>
      <c r="H539" s="256"/>
      <c r="I539" s="258"/>
      <c r="J539" s="258"/>
      <c r="K539" s="259">
        <v>11.23</v>
      </c>
      <c r="L539" s="260">
        <f t="shared" si="174"/>
        <v>0</v>
      </c>
      <c r="M539" s="260">
        <f t="shared" si="175"/>
        <v>0</v>
      </c>
      <c r="N539" s="260">
        <f t="shared" si="176"/>
        <v>0</v>
      </c>
      <c r="O539" s="259">
        <f t="shared" si="180"/>
        <v>602.79999999999995</v>
      </c>
      <c r="P539" s="261">
        <f t="shared" si="178"/>
        <v>6769.44</v>
      </c>
      <c r="Q539" s="73"/>
      <c r="R539" s="73"/>
      <c r="S539" s="73"/>
    </row>
    <row r="540" spans="1:19" s="22" customFormat="1" ht="15.75">
      <c r="A540" s="46">
        <v>4104</v>
      </c>
      <c r="B540" s="68" t="s">
        <v>51</v>
      </c>
      <c r="C540" s="46" t="s">
        <v>27</v>
      </c>
      <c r="D540" s="69">
        <v>267.5</v>
      </c>
      <c r="E540" s="19">
        <v>10.9</v>
      </c>
      <c r="F540" s="20">
        <f t="shared" si="179"/>
        <v>2915.75</v>
      </c>
      <c r="G540" s="256"/>
      <c r="H540" s="256"/>
      <c r="I540" s="258"/>
      <c r="J540" s="258"/>
      <c r="K540" s="259">
        <v>17.16</v>
      </c>
      <c r="L540" s="260">
        <f t="shared" si="174"/>
        <v>0</v>
      </c>
      <c r="M540" s="260">
        <f t="shared" si="175"/>
        <v>0</v>
      </c>
      <c r="N540" s="260">
        <f t="shared" si="176"/>
        <v>0</v>
      </c>
      <c r="O540" s="259">
        <f t="shared" si="180"/>
        <v>267.5</v>
      </c>
      <c r="P540" s="261">
        <f t="shared" si="178"/>
        <v>4590.3</v>
      </c>
      <c r="Q540" s="73"/>
      <c r="R540" s="73"/>
      <c r="S540" s="73"/>
    </row>
    <row r="541" spans="1:19" s="22" customFormat="1" ht="15.75">
      <c r="A541" s="46" t="s">
        <v>991</v>
      </c>
      <c r="B541" s="68" t="s">
        <v>67</v>
      </c>
      <c r="C541" s="46" t="s">
        <v>27</v>
      </c>
      <c r="D541" s="69">
        <v>41.4</v>
      </c>
      <c r="E541" s="19">
        <v>15.55</v>
      </c>
      <c r="F541" s="20">
        <f t="shared" si="179"/>
        <v>643.77</v>
      </c>
      <c r="G541" s="256"/>
      <c r="H541" s="256"/>
      <c r="I541" s="258"/>
      <c r="J541" s="258"/>
      <c r="K541" s="259">
        <v>19.579999999999998</v>
      </c>
      <c r="L541" s="260">
        <f t="shared" si="174"/>
        <v>0</v>
      </c>
      <c r="M541" s="260">
        <f t="shared" si="175"/>
        <v>0</v>
      </c>
      <c r="N541" s="260">
        <f t="shared" si="176"/>
        <v>0</v>
      </c>
      <c r="O541" s="259">
        <f t="shared" si="180"/>
        <v>41.4</v>
      </c>
      <c r="P541" s="261">
        <f t="shared" si="178"/>
        <v>810.61</v>
      </c>
      <c r="Q541" s="73"/>
      <c r="R541" s="73"/>
      <c r="S541" s="73"/>
    </row>
    <row r="542" spans="1:19" s="73" customFormat="1" ht="18" customHeight="1">
      <c r="A542" s="46" t="s">
        <v>992</v>
      </c>
      <c r="B542" s="68" t="s">
        <v>12</v>
      </c>
      <c r="C542" s="46" t="s">
        <v>27</v>
      </c>
      <c r="D542" s="69">
        <v>235.9</v>
      </c>
      <c r="E542" s="106">
        <v>21.18</v>
      </c>
      <c r="F542" s="20">
        <f t="shared" si="179"/>
        <v>4996.3599999999997</v>
      </c>
      <c r="G542" s="256"/>
      <c r="H542" s="256"/>
      <c r="I542" s="258"/>
      <c r="J542" s="258"/>
      <c r="K542" s="259">
        <v>26.29</v>
      </c>
      <c r="L542" s="260">
        <f t="shared" si="174"/>
        <v>0</v>
      </c>
      <c r="M542" s="260">
        <f t="shared" si="175"/>
        <v>0</v>
      </c>
      <c r="N542" s="260">
        <f t="shared" si="176"/>
        <v>0</v>
      </c>
      <c r="O542" s="259">
        <f t="shared" si="180"/>
        <v>235.9</v>
      </c>
      <c r="P542" s="261">
        <f t="shared" si="178"/>
        <v>6201.81</v>
      </c>
    </row>
    <row r="543" spans="1:19" s="22" customFormat="1" ht="15.75">
      <c r="A543" s="46" t="s">
        <v>993</v>
      </c>
      <c r="B543" s="68" t="s">
        <v>447</v>
      </c>
      <c r="C543" s="46" t="s">
        <v>27</v>
      </c>
      <c r="D543" s="62">
        <v>6.9</v>
      </c>
      <c r="E543" s="19">
        <v>29.07</v>
      </c>
      <c r="F543" s="20">
        <f t="shared" si="179"/>
        <v>200.58</v>
      </c>
      <c r="G543" s="256"/>
      <c r="H543" s="256"/>
      <c r="I543" s="258"/>
      <c r="J543" s="258"/>
      <c r="K543" s="259">
        <v>37.75</v>
      </c>
      <c r="L543" s="260">
        <f t="shared" si="174"/>
        <v>0</v>
      </c>
      <c r="M543" s="260">
        <f t="shared" si="175"/>
        <v>0</v>
      </c>
      <c r="N543" s="260">
        <f t="shared" si="176"/>
        <v>0</v>
      </c>
      <c r="O543" s="259">
        <f t="shared" si="180"/>
        <v>6.9</v>
      </c>
      <c r="P543" s="261">
        <f t="shared" si="178"/>
        <v>260.48</v>
      </c>
      <c r="Q543" s="73"/>
      <c r="R543" s="73"/>
      <c r="S543" s="73"/>
    </row>
    <row r="544" spans="1:19" s="22" customFormat="1" ht="15.75">
      <c r="A544" s="46" t="s">
        <v>994</v>
      </c>
      <c r="B544" s="68" t="s">
        <v>54</v>
      </c>
      <c r="C544" s="46" t="s">
        <v>27</v>
      </c>
      <c r="D544" s="69">
        <v>259.8</v>
      </c>
      <c r="E544" s="19">
        <v>41.44</v>
      </c>
      <c r="F544" s="20">
        <f t="shared" si="179"/>
        <v>10766.11</v>
      </c>
      <c r="G544" s="256"/>
      <c r="H544" s="256"/>
      <c r="I544" s="258"/>
      <c r="J544" s="258"/>
      <c r="K544" s="259">
        <v>52.37</v>
      </c>
      <c r="L544" s="260">
        <f t="shared" si="174"/>
        <v>0</v>
      </c>
      <c r="M544" s="260">
        <f t="shared" si="175"/>
        <v>0</v>
      </c>
      <c r="N544" s="260">
        <f t="shared" si="176"/>
        <v>0</v>
      </c>
      <c r="O544" s="259">
        <f t="shared" si="180"/>
        <v>259.8</v>
      </c>
      <c r="P544" s="261">
        <f t="shared" si="178"/>
        <v>13605.73</v>
      </c>
      <c r="Q544" s="73"/>
      <c r="R544" s="73"/>
      <c r="S544" s="73"/>
    </row>
    <row r="545" spans="1:19" s="22" customFormat="1" ht="15.75">
      <c r="A545" s="46" t="s">
        <v>995</v>
      </c>
      <c r="B545" s="68" t="s">
        <v>55</v>
      </c>
      <c r="C545" s="46" t="s">
        <v>27</v>
      </c>
      <c r="D545" s="69">
        <v>10.3</v>
      </c>
      <c r="E545" s="19">
        <v>54.97</v>
      </c>
      <c r="F545" s="20">
        <f t="shared" si="179"/>
        <v>566.19000000000005</v>
      </c>
      <c r="G545" s="256"/>
      <c r="H545" s="256"/>
      <c r="I545" s="258"/>
      <c r="J545" s="258"/>
      <c r="K545" s="259">
        <v>68.25</v>
      </c>
      <c r="L545" s="260">
        <f t="shared" si="174"/>
        <v>0</v>
      </c>
      <c r="M545" s="260">
        <f t="shared" si="175"/>
        <v>0</v>
      </c>
      <c r="N545" s="260">
        <f t="shared" si="176"/>
        <v>0</v>
      </c>
      <c r="O545" s="259">
        <f t="shared" si="180"/>
        <v>10.3</v>
      </c>
      <c r="P545" s="261">
        <f t="shared" si="178"/>
        <v>702.98</v>
      </c>
      <c r="Q545" s="73"/>
      <c r="R545" s="73"/>
      <c r="S545" s="73"/>
    </row>
    <row r="546" spans="1:19" s="22" customFormat="1" ht="15.75">
      <c r="A546" s="46" t="s">
        <v>996</v>
      </c>
      <c r="B546" s="68" t="s">
        <v>448</v>
      </c>
      <c r="C546" s="46" t="s">
        <v>27</v>
      </c>
      <c r="D546" s="69">
        <v>138</v>
      </c>
      <c r="E546" s="19">
        <v>58.78</v>
      </c>
      <c r="F546" s="20">
        <f>E546*D546</f>
        <v>8111.64</v>
      </c>
      <c r="G546" s="256"/>
      <c r="H546" s="256"/>
      <c r="I546" s="258"/>
      <c r="J546" s="258"/>
      <c r="K546" s="259">
        <v>75.290000000000006</v>
      </c>
      <c r="L546" s="260">
        <f t="shared" si="174"/>
        <v>0</v>
      </c>
      <c r="M546" s="260">
        <f t="shared" si="175"/>
        <v>0</v>
      </c>
      <c r="N546" s="260">
        <f t="shared" si="176"/>
        <v>0</v>
      </c>
      <c r="O546" s="259">
        <f t="shared" si="180"/>
        <v>138</v>
      </c>
      <c r="P546" s="261">
        <f t="shared" si="178"/>
        <v>10390.02</v>
      </c>
      <c r="Q546" s="73"/>
      <c r="R546" s="73"/>
      <c r="S546" s="73"/>
    </row>
    <row r="547" spans="1:19" s="73" customFormat="1" ht="15.75">
      <c r="A547" s="46"/>
      <c r="B547" s="65" t="s">
        <v>1116</v>
      </c>
      <c r="C547" s="48"/>
      <c r="D547" s="69"/>
      <c r="E547" s="106"/>
      <c r="F547" s="103">
        <f>SUM(F535:F546)</f>
        <v>74169.849999999991</v>
      </c>
      <c r="G547" s="256"/>
      <c r="H547" s="256"/>
      <c r="I547" s="258"/>
      <c r="J547" s="258"/>
      <c r="K547" s="259"/>
      <c r="L547" s="260"/>
      <c r="M547" s="260"/>
      <c r="N547" s="260"/>
      <c r="O547" s="259"/>
      <c r="P547" s="261"/>
    </row>
    <row r="548" spans="1:19" s="73" customFormat="1" ht="15.75">
      <c r="A548" s="74" t="s">
        <v>997</v>
      </c>
      <c r="B548" s="119" t="s">
        <v>449</v>
      </c>
      <c r="C548" s="95"/>
      <c r="D548" s="123"/>
      <c r="E548" s="121"/>
      <c r="F548" s="97"/>
      <c r="G548" s="256"/>
      <c r="H548" s="256"/>
      <c r="I548" s="258"/>
      <c r="J548" s="258"/>
      <c r="K548" s="259"/>
      <c r="L548" s="260"/>
      <c r="M548" s="260"/>
      <c r="N548" s="260"/>
      <c r="O548" s="259"/>
      <c r="P548" s="261"/>
    </row>
    <row r="549" spans="1:19" s="73" customFormat="1" ht="15.75">
      <c r="A549" s="46" t="s">
        <v>998</v>
      </c>
      <c r="B549" s="68" t="s">
        <v>1183</v>
      </c>
      <c r="C549" s="46" t="s">
        <v>27</v>
      </c>
      <c r="D549" s="56">
        <v>31.3</v>
      </c>
      <c r="E549" s="48">
        <v>49.84</v>
      </c>
      <c r="F549" s="108">
        <f t="shared" ref="F549" si="181">ROUND(E549*D549,2)</f>
        <v>1559.99</v>
      </c>
      <c r="G549" s="256"/>
      <c r="H549" s="256"/>
      <c r="I549" s="258"/>
      <c r="J549" s="258"/>
      <c r="K549" s="259">
        <v>63.65</v>
      </c>
      <c r="L549" s="260">
        <f t="shared" si="174"/>
        <v>0</v>
      </c>
      <c r="M549" s="260">
        <f t="shared" si="175"/>
        <v>0</v>
      </c>
      <c r="N549" s="260">
        <f t="shared" si="176"/>
        <v>0</v>
      </c>
      <c r="O549" s="259">
        <f t="shared" ref="O549:O564" si="182">D549+H549-I549+J549-G549</f>
        <v>31.3</v>
      </c>
      <c r="P549" s="261">
        <f t="shared" si="178"/>
        <v>1992.25</v>
      </c>
    </row>
    <row r="550" spans="1:19" s="73" customFormat="1" ht="15.75">
      <c r="A550" s="46" t="s">
        <v>999</v>
      </c>
      <c r="B550" s="68" t="s">
        <v>1184</v>
      </c>
      <c r="C550" s="46" t="s">
        <v>27</v>
      </c>
      <c r="D550" s="47">
        <v>18.5</v>
      </c>
      <c r="E550" s="106">
        <v>58.88</v>
      </c>
      <c r="F550" s="108">
        <f>ROUND(E550*D550,2)</f>
        <v>1089.28</v>
      </c>
      <c r="G550" s="256"/>
      <c r="H550" s="256"/>
      <c r="I550" s="258"/>
      <c r="J550" s="258"/>
      <c r="K550" s="259">
        <v>68.88</v>
      </c>
      <c r="L550" s="260">
        <f t="shared" si="174"/>
        <v>0</v>
      </c>
      <c r="M550" s="260">
        <f t="shared" si="175"/>
        <v>0</v>
      </c>
      <c r="N550" s="260">
        <f t="shared" si="176"/>
        <v>0</v>
      </c>
      <c r="O550" s="259">
        <f t="shared" si="182"/>
        <v>18.5</v>
      </c>
      <c r="P550" s="261">
        <f t="shared" si="178"/>
        <v>1274.28</v>
      </c>
    </row>
    <row r="551" spans="1:19" s="73" customFormat="1" ht="15.75">
      <c r="A551" s="46" t="s">
        <v>1000</v>
      </c>
      <c r="B551" s="68" t="s">
        <v>1185</v>
      </c>
      <c r="C551" s="46" t="s">
        <v>27</v>
      </c>
      <c r="D551" s="69">
        <v>11.5</v>
      </c>
      <c r="E551" s="106">
        <v>61.43</v>
      </c>
      <c r="F551" s="108">
        <f t="shared" ref="F551:F564" si="183">ROUND(E551*D551,2)</f>
        <v>706.45</v>
      </c>
      <c r="G551" s="256"/>
      <c r="H551" s="256"/>
      <c r="I551" s="258"/>
      <c r="J551" s="258"/>
      <c r="K551" s="259">
        <v>68.75</v>
      </c>
      <c r="L551" s="260">
        <f t="shared" si="174"/>
        <v>0</v>
      </c>
      <c r="M551" s="260">
        <f t="shared" si="175"/>
        <v>0</v>
      </c>
      <c r="N551" s="260">
        <f t="shared" si="176"/>
        <v>0</v>
      </c>
      <c r="O551" s="259">
        <f t="shared" si="182"/>
        <v>11.5</v>
      </c>
      <c r="P551" s="261">
        <f t="shared" si="178"/>
        <v>790.63</v>
      </c>
    </row>
    <row r="552" spans="1:19" s="73" customFormat="1" ht="15.75">
      <c r="A552" s="46" t="s">
        <v>1001</v>
      </c>
      <c r="B552" s="68" t="s">
        <v>1186</v>
      </c>
      <c r="C552" s="46" t="s">
        <v>27</v>
      </c>
      <c r="D552" s="69">
        <v>36.6</v>
      </c>
      <c r="E552" s="106">
        <v>65.25</v>
      </c>
      <c r="F552" s="108">
        <f t="shared" si="183"/>
        <v>2388.15</v>
      </c>
      <c r="G552" s="256"/>
      <c r="H552" s="256"/>
      <c r="I552" s="258"/>
      <c r="J552" s="258"/>
      <c r="K552" s="259">
        <v>81.849999999999994</v>
      </c>
      <c r="L552" s="260">
        <f t="shared" si="174"/>
        <v>0</v>
      </c>
      <c r="M552" s="260">
        <f t="shared" si="175"/>
        <v>0</v>
      </c>
      <c r="N552" s="260">
        <f t="shared" si="176"/>
        <v>0</v>
      </c>
      <c r="O552" s="259">
        <f t="shared" si="182"/>
        <v>36.6</v>
      </c>
      <c r="P552" s="261">
        <f t="shared" si="178"/>
        <v>2995.71</v>
      </c>
    </row>
    <row r="553" spans="1:19" s="73" customFormat="1" ht="16.5" customHeight="1">
      <c r="A553" s="46" t="s">
        <v>1002</v>
      </c>
      <c r="B553" s="68" t="s">
        <v>1187</v>
      </c>
      <c r="C553" s="46" t="s">
        <v>27</v>
      </c>
      <c r="D553" s="69">
        <v>5.5</v>
      </c>
      <c r="E553" s="106">
        <v>94.13</v>
      </c>
      <c r="F553" s="108">
        <f t="shared" si="183"/>
        <v>517.72</v>
      </c>
      <c r="G553" s="256"/>
      <c r="H553" s="256"/>
      <c r="I553" s="258"/>
      <c r="J553" s="258"/>
      <c r="K553" s="259">
        <v>104.86</v>
      </c>
      <c r="L553" s="260">
        <f t="shared" si="174"/>
        <v>0</v>
      </c>
      <c r="M553" s="260">
        <f t="shared" si="175"/>
        <v>0</v>
      </c>
      <c r="N553" s="260">
        <f t="shared" si="176"/>
        <v>0</v>
      </c>
      <c r="O553" s="259">
        <f t="shared" si="182"/>
        <v>5.5</v>
      </c>
      <c r="P553" s="261">
        <f t="shared" si="178"/>
        <v>576.73</v>
      </c>
    </row>
    <row r="554" spans="1:19" s="73" customFormat="1" ht="16.5" customHeight="1">
      <c r="A554" s="46" t="s">
        <v>1003</v>
      </c>
      <c r="B554" s="68" t="s">
        <v>1188</v>
      </c>
      <c r="C554" s="46" t="s">
        <v>27</v>
      </c>
      <c r="D554" s="69">
        <v>5.6</v>
      </c>
      <c r="E554" s="106">
        <v>115.78</v>
      </c>
      <c r="F554" s="108">
        <f t="shared" si="183"/>
        <v>648.37</v>
      </c>
      <c r="G554" s="256"/>
      <c r="H554" s="256"/>
      <c r="I554" s="258"/>
      <c r="J554" s="258"/>
      <c r="K554" s="259">
        <v>130.80000000000001</v>
      </c>
      <c r="L554" s="260">
        <f t="shared" si="174"/>
        <v>0</v>
      </c>
      <c r="M554" s="260">
        <f t="shared" si="175"/>
        <v>0</v>
      </c>
      <c r="N554" s="260">
        <f t="shared" si="176"/>
        <v>0</v>
      </c>
      <c r="O554" s="259">
        <f t="shared" si="182"/>
        <v>5.6</v>
      </c>
      <c r="P554" s="261">
        <f t="shared" si="178"/>
        <v>732.48</v>
      </c>
    </row>
    <row r="555" spans="1:19" s="73" customFormat="1" ht="16.5" customHeight="1">
      <c r="A555" s="46" t="s">
        <v>1004</v>
      </c>
      <c r="B555" s="68" t="s">
        <v>1189</v>
      </c>
      <c r="C555" s="46" t="s">
        <v>27</v>
      </c>
      <c r="D555" s="69">
        <v>11.1</v>
      </c>
      <c r="E555" s="106">
        <v>115.78</v>
      </c>
      <c r="F555" s="108">
        <f t="shared" si="183"/>
        <v>1285.1600000000001</v>
      </c>
      <c r="G555" s="256"/>
      <c r="H555" s="256"/>
      <c r="I555" s="258"/>
      <c r="J555" s="258"/>
      <c r="K555" s="259">
        <v>130.80000000000001</v>
      </c>
      <c r="L555" s="260">
        <f t="shared" si="174"/>
        <v>0</v>
      </c>
      <c r="M555" s="260">
        <f t="shared" si="175"/>
        <v>0</v>
      </c>
      <c r="N555" s="260">
        <f t="shared" si="176"/>
        <v>0</v>
      </c>
      <c r="O555" s="259">
        <f t="shared" si="182"/>
        <v>11.1</v>
      </c>
      <c r="P555" s="261">
        <f t="shared" si="178"/>
        <v>1451.88</v>
      </c>
    </row>
    <row r="556" spans="1:19" s="73" customFormat="1" ht="16.5" customHeight="1">
      <c r="A556" s="46" t="s">
        <v>1005</v>
      </c>
      <c r="B556" s="68" t="s">
        <v>451</v>
      </c>
      <c r="C556" s="46" t="s">
        <v>27</v>
      </c>
      <c r="D556" s="69">
        <v>7</v>
      </c>
      <c r="E556" s="106">
        <v>10.44</v>
      </c>
      <c r="F556" s="108">
        <f t="shared" si="183"/>
        <v>73.08</v>
      </c>
      <c r="G556" s="256"/>
      <c r="H556" s="256"/>
      <c r="I556" s="258"/>
      <c r="J556" s="258"/>
      <c r="K556" s="259">
        <v>11.5</v>
      </c>
      <c r="L556" s="260">
        <f t="shared" si="174"/>
        <v>0</v>
      </c>
      <c r="M556" s="260">
        <f t="shared" si="175"/>
        <v>0</v>
      </c>
      <c r="N556" s="260">
        <f t="shared" si="176"/>
        <v>0</v>
      </c>
      <c r="O556" s="259">
        <f t="shared" si="182"/>
        <v>7</v>
      </c>
      <c r="P556" s="261">
        <f t="shared" si="178"/>
        <v>80.5</v>
      </c>
    </row>
    <row r="557" spans="1:19" s="73" customFormat="1" ht="16.5" customHeight="1">
      <c r="A557" s="46" t="s">
        <v>1006</v>
      </c>
      <c r="B557" s="68" t="s">
        <v>452</v>
      </c>
      <c r="C557" s="46" t="s">
        <v>27</v>
      </c>
      <c r="D557" s="69">
        <v>3</v>
      </c>
      <c r="E557" s="106">
        <v>10.44</v>
      </c>
      <c r="F557" s="108">
        <f t="shared" si="183"/>
        <v>31.32</v>
      </c>
      <c r="G557" s="256"/>
      <c r="H557" s="256"/>
      <c r="I557" s="258"/>
      <c r="J557" s="258"/>
      <c r="K557" s="259">
        <v>11.5</v>
      </c>
      <c r="L557" s="260">
        <f t="shared" si="174"/>
        <v>0</v>
      </c>
      <c r="M557" s="260">
        <f t="shared" si="175"/>
        <v>0</v>
      </c>
      <c r="N557" s="260">
        <f t="shared" si="176"/>
        <v>0</v>
      </c>
      <c r="O557" s="259">
        <f t="shared" si="182"/>
        <v>3</v>
      </c>
      <c r="P557" s="261">
        <f t="shared" si="178"/>
        <v>34.5</v>
      </c>
    </row>
    <row r="558" spans="1:19" s="73" customFormat="1" ht="16.5" customHeight="1">
      <c r="A558" s="46" t="s">
        <v>1007</v>
      </c>
      <c r="B558" s="68" t="s">
        <v>453</v>
      </c>
      <c r="C558" s="46" t="s">
        <v>27</v>
      </c>
      <c r="D558" s="69">
        <v>6</v>
      </c>
      <c r="E558" s="106">
        <v>10.44</v>
      </c>
      <c r="F558" s="108">
        <f t="shared" si="183"/>
        <v>62.64</v>
      </c>
      <c r="G558" s="256"/>
      <c r="H558" s="256"/>
      <c r="I558" s="258"/>
      <c r="J558" s="258"/>
      <c r="K558" s="259">
        <v>11.5</v>
      </c>
      <c r="L558" s="260">
        <f t="shared" si="174"/>
        <v>0</v>
      </c>
      <c r="M558" s="260">
        <f t="shared" si="175"/>
        <v>0</v>
      </c>
      <c r="N558" s="260">
        <f t="shared" si="176"/>
        <v>0</v>
      </c>
      <c r="O558" s="259">
        <f t="shared" si="182"/>
        <v>6</v>
      </c>
      <c r="P558" s="261">
        <f t="shared" si="178"/>
        <v>69</v>
      </c>
    </row>
    <row r="559" spans="1:19" s="73" customFormat="1" ht="16.5" customHeight="1">
      <c r="A559" s="46" t="s">
        <v>1008</v>
      </c>
      <c r="B559" s="68" t="s">
        <v>1190</v>
      </c>
      <c r="C559" s="46" t="s">
        <v>27</v>
      </c>
      <c r="D559" s="69">
        <v>18</v>
      </c>
      <c r="E559" s="106">
        <v>10.44</v>
      </c>
      <c r="F559" s="108">
        <f t="shared" si="183"/>
        <v>187.92</v>
      </c>
      <c r="G559" s="256"/>
      <c r="H559" s="256"/>
      <c r="I559" s="258"/>
      <c r="J559" s="258"/>
      <c r="K559" s="259">
        <v>11.5</v>
      </c>
      <c r="L559" s="260">
        <f t="shared" si="174"/>
        <v>0</v>
      </c>
      <c r="M559" s="260">
        <f t="shared" si="175"/>
        <v>0</v>
      </c>
      <c r="N559" s="260">
        <f t="shared" si="176"/>
        <v>0</v>
      </c>
      <c r="O559" s="259">
        <f t="shared" si="182"/>
        <v>18</v>
      </c>
      <c r="P559" s="261">
        <f t="shared" si="178"/>
        <v>207</v>
      </c>
    </row>
    <row r="560" spans="1:19" s="73" customFormat="1" ht="16.5" customHeight="1">
      <c r="A560" s="46" t="s">
        <v>1009</v>
      </c>
      <c r="B560" s="68" t="s">
        <v>454</v>
      </c>
      <c r="C560" s="46" t="s">
        <v>27</v>
      </c>
      <c r="D560" s="69">
        <v>22</v>
      </c>
      <c r="E560" s="106">
        <v>10.44</v>
      </c>
      <c r="F560" s="108">
        <f t="shared" si="183"/>
        <v>229.68</v>
      </c>
      <c r="G560" s="256"/>
      <c r="H560" s="256"/>
      <c r="I560" s="258"/>
      <c r="J560" s="258"/>
      <c r="K560" s="259">
        <v>11.5</v>
      </c>
      <c r="L560" s="260">
        <f t="shared" si="174"/>
        <v>0</v>
      </c>
      <c r="M560" s="260">
        <f t="shared" si="175"/>
        <v>0</v>
      </c>
      <c r="N560" s="260">
        <f t="shared" si="176"/>
        <v>0</v>
      </c>
      <c r="O560" s="259">
        <f t="shared" si="182"/>
        <v>22</v>
      </c>
      <c r="P560" s="261">
        <f t="shared" si="178"/>
        <v>253</v>
      </c>
    </row>
    <row r="561" spans="1:19" s="73" customFormat="1" ht="16.5" customHeight="1">
      <c r="A561" s="46" t="s">
        <v>1010</v>
      </c>
      <c r="B561" s="68" t="s">
        <v>455</v>
      </c>
      <c r="C561" s="46" t="s">
        <v>27</v>
      </c>
      <c r="D561" s="69">
        <v>19</v>
      </c>
      <c r="E561" s="106">
        <v>10.44</v>
      </c>
      <c r="F561" s="108">
        <f t="shared" si="183"/>
        <v>198.36</v>
      </c>
      <c r="G561" s="256"/>
      <c r="H561" s="256"/>
      <c r="I561" s="258"/>
      <c r="J561" s="258"/>
      <c r="K561" s="259">
        <v>11.5</v>
      </c>
      <c r="L561" s="260">
        <f t="shared" si="174"/>
        <v>0</v>
      </c>
      <c r="M561" s="260">
        <f t="shared" si="175"/>
        <v>0</v>
      </c>
      <c r="N561" s="260">
        <f t="shared" si="176"/>
        <v>0</v>
      </c>
      <c r="O561" s="259">
        <f t="shared" si="182"/>
        <v>19</v>
      </c>
      <c r="P561" s="261">
        <f t="shared" si="178"/>
        <v>218.5</v>
      </c>
    </row>
    <row r="562" spans="1:19" s="73" customFormat="1" ht="16.5" customHeight="1">
      <c r="A562" s="46" t="s">
        <v>1011</v>
      </c>
      <c r="B562" s="68" t="s">
        <v>1191</v>
      </c>
      <c r="C562" s="46" t="s">
        <v>27</v>
      </c>
      <c r="D562" s="69">
        <v>38</v>
      </c>
      <c r="E562" s="106">
        <v>6.53</v>
      </c>
      <c r="F562" s="108">
        <f t="shared" si="183"/>
        <v>248.14</v>
      </c>
      <c r="G562" s="256"/>
      <c r="H562" s="256"/>
      <c r="I562" s="258"/>
      <c r="J562" s="258"/>
      <c r="K562" s="259">
        <v>8.4</v>
      </c>
      <c r="L562" s="260">
        <f t="shared" si="174"/>
        <v>0</v>
      </c>
      <c r="M562" s="260">
        <f t="shared" si="175"/>
        <v>0</v>
      </c>
      <c r="N562" s="260">
        <f t="shared" si="176"/>
        <v>0</v>
      </c>
      <c r="O562" s="259">
        <f t="shared" si="182"/>
        <v>38</v>
      </c>
      <c r="P562" s="261">
        <f t="shared" si="178"/>
        <v>319.2</v>
      </c>
    </row>
    <row r="563" spans="1:19" s="73" customFormat="1" ht="16.5" customHeight="1">
      <c r="A563" s="46" t="s">
        <v>1012</v>
      </c>
      <c r="B563" s="68" t="s">
        <v>1192</v>
      </c>
      <c r="C563" s="46" t="s">
        <v>27</v>
      </c>
      <c r="D563" s="69">
        <v>6</v>
      </c>
      <c r="E563" s="106">
        <v>6.97</v>
      </c>
      <c r="F563" s="108">
        <f t="shared" si="183"/>
        <v>41.82</v>
      </c>
      <c r="G563" s="256"/>
      <c r="H563" s="256"/>
      <c r="I563" s="258"/>
      <c r="J563" s="258"/>
      <c r="K563" s="259">
        <v>9.27</v>
      </c>
      <c r="L563" s="260">
        <f t="shared" si="174"/>
        <v>0</v>
      </c>
      <c r="M563" s="260">
        <f t="shared" si="175"/>
        <v>0</v>
      </c>
      <c r="N563" s="260">
        <f t="shared" si="176"/>
        <v>0</v>
      </c>
      <c r="O563" s="259">
        <f t="shared" si="182"/>
        <v>6</v>
      </c>
      <c r="P563" s="261">
        <f t="shared" si="178"/>
        <v>55.62</v>
      </c>
    </row>
    <row r="564" spans="1:19" s="73" customFormat="1" ht="16.5" customHeight="1">
      <c r="A564" s="46" t="s">
        <v>1013</v>
      </c>
      <c r="B564" s="68" t="s">
        <v>1193</v>
      </c>
      <c r="C564" s="46" t="s">
        <v>27</v>
      </c>
      <c r="D564" s="69">
        <v>4</v>
      </c>
      <c r="E564" s="106">
        <v>6.97</v>
      </c>
      <c r="F564" s="108">
        <f t="shared" si="183"/>
        <v>27.88</v>
      </c>
      <c r="G564" s="256"/>
      <c r="H564" s="256"/>
      <c r="I564" s="258"/>
      <c r="J564" s="258"/>
      <c r="K564" s="259">
        <v>9.27</v>
      </c>
      <c r="L564" s="260">
        <f t="shared" si="174"/>
        <v>0</v>
      </c>
      <c r="M564" s="260">
        <f t="shared" si="175"/>
        <v>0</v>
      </c>
      <c r="N564" s="260">
        <f t="shared" si="176"/>
        <v>0</v>
      </c>
      <c r="O564" s="259">
        <f t="shared" si="182"/>
        <v>4</v>
      </c>
      <c r="P564" s="261">
        <f t="shared" si="178"/>
        <v>37.08</v>
      </c>
    </row>
    <row r="565" spans="1:19" s="73" customFormat="1" ht="16.5" customHeight="1">
      <c r="A565" s="46"/>
      <c r="B565" s="65" t="s">
        <v>1115</v>
      </c>
      <c r="C565" s="46"/>
      <c r="D565" s="69"/>
      <c r="E565" s="106"/>
      <c r="F565" s="103">
        <f>SUM(F549:F564)</f>
        <v>9295.9599999999991</v>
      </c>
      <c r="G565" s="256"/>
      <c r="H565" s="256"/>
      <c r="I565" s="258"/>
      <c r="J565" s="258"/>
      <c r="K565" s="259"/>
      <c r="L565" s="260"/>
      <c r="M565" s="260"/>
      <c r="N565" s="260"/>
      <c r="O565" s="259"/>
      <c r="P565" s="261"/>
    </row>
    <row r="566" spans="1:19" s="22" customFormat="1" ht="15.75">
      <c r="A566" s="74" t="s">
        <v>1014</v>
      </c>
      <c r="B566" s="124" t="s">
        <v>13</v>
      </c>
      <c r="C566" s="95"/>
      <c r="D566" s="125"/>
      <c r="E566" s="121"/>
      <c r="F566" s="111"/>
      <c r="G566" s="256"/>
      <c r="H566" s="256"/>
      <c r="I566" s="258"/>
      <c r="J566" s="258"/>
      <c r="K566" s="259"/>
      <c r="L566" s="260"/>
      <c r="M566" s="260"/>
      <c r="N566" s="260"/>
      <c r="O566" s="259"/>
      <c r="P566" s="261"/>
      <c r="Q566" s="73"/>
      <c r="R566" s="73"/>
      <c r="S566" s="73"/>
    </row>
    <row r="567" spans="1:19" s="22" customFormat="1" ht="15.75">
      <c r="A567" s="46" t="s">
        <v>1015</v>
      </c>
      <c r="B567" s="68" t="s">
        <v>538</v>
      </c>
      <c r="C567" s="46" t="s">
        <v>23</v>
      </c>
      <c r="D567" s="70">
        <v>137</v>
      </c>
      <c r="E567" s="19">
        <v>13.38</v>
      </c>
      <c r="F567" s="20">
        <f t="shared" ref="F567:F580" si="184">ROUND(E567*D567,2)</f>
        <v>1833.06</v>
      </c>
      <c r="G567" s="256"/>
      <c r="H567" s="256"/>
      <c r="I567" s="258"/>
      <c r="J567" s="258"/>
      <c r="K567" s="259">
        <v>27.62</v>
      </c>
      <c r="L567" s="260">
        <f t="shared" ref="L567:L629" si="185">ROUND(H567*K567,2)</f>
        <v>0</v>
      </c>
      <c r="M567" s="260">
        <f t="shared" ref="M567:M629" si="186">ROUND(I567*K567,2)</f>
        <v>0</v>
      </c>
      <c r="N567" s="260">
        <f t="shared" ref="N567:N629" si="187">ROUND(J567*K567,2)</f>
        <v>0</v>
      </c>
      <c r="O567" s="259">
        <f t="shared" ref="O567:O580" si="188">D567+H567-I567+J567-G567</f>
        <v>137</v>
      </c>
      <c r="P567" s="261">
        <f t="shared" ref="P567:P629" si="189">ROUND(O567*K567,2)</f>
        <v>3783.94</v>
      </c>
      <c r="Q567" s="73"/>
      <c r="R567" s="73"/>
      <c r="S567" s="73"/>
    </row>
    <row r="568" spans="1:19" s="22" customFormat="1" ht="15.75">
      <c r="A568" s="46" t="s">
        <v>1016</v>
      </c>
      <c r="B568" s="68" t="s">
        <v>539</v>
      </c>
      <c r="C568" s="46" t="s">
        <v>23</v>
      </c>
      <c r="D568" s="70">
        <v>2</v>
      </c>
      <c r="E568" s="19">
        <v>23.04</v>
      </c>
      <c r="F568" s="20">
        <f t="shared" si="184"/>
        <v>46.08</v>
      </c>
      <c r="G568" s="256"/>
      <c r="H568" s="256"/>
      <c r="I568" s="258"/>
      <c r="J568" s="258"/>
      <c r="K568" s="259">
        <v>29.75</v>
      </c>
      <c r="L568" s="260">
        <f t="shared" si="185"/>
        <v>0</v>
      </c>
      <c r="M568" s="260">
        <f t="shared" si="186"/>
        <v>0</v>
      </c>
      <c r="N568" s="260">
        <f t="shared" si="187"/>
        <v>0</v>
      </c>
      <c r="O568" s="259">
        <f t="shared" si="188"/>
        <v>2</v>
      </c>
      <c r="P568" s="261">
        <f t="shared" si="189"/>
        <v>59.5</v>
      </c>
      <c r="Q568" s="73"/>
      <c r="R568" s="73"/>
      <c r="S568" s="73"/>
    </row>
    <row r="569" spans="1:19" s="22" customFormat="1" ht="15.75">
      <c r="A569" s="46" t="s">
        <v>1017</v>
      </c>
      <c r="B569" s="68" t="s">
        <v>540</v>
      </c>
      <c r="C569" s="46" t="s">
        <v>23</v>
      </c>
      <c r="D569" s="70">
        <v>2</v>
      </c>
      <c r="E569" s="19">
        <v>14.66</v>
      </c>
      <c r="F569" s="20">
        <f t="shared" si="184"/>
        <v>29.32</v>
      </c>
      <c r="G569" s="256"/>
      <c r="H569" s="256"/>
      <c r="I569" s="258"/>
      <c r="J569" s="258"/>
      <c r="K569" s="259">
        <v>21.52</v>
      </c>
      <c r="L569" s="260">
        <f t="shared" si="185"/>
        <v>0</v>
      </c>
      <c r="M569" s="260">
        <f t="shared" si="186"/>
        <v>0</v>
      </c>
      <c r="N569" s="260">
        <f t="shared" si="187"/>
        <v>0</v>
      </c>
      <c r="O569" s="259">
        <f t="shared" si="188"/>
        <v>2</v>
      </c>
      <c r="P569" s="261">
        <f t="shared" si="189"/>
        <v>43.04</v>
      </c>
      <c r="Q569" s="73"/>
      <c r="R569" s="73"/>
      <c r="S569" s="73"/>
    </row>
    <row r="570" spans="1:19" s="22" customFormat="1" ht="15.75">
      <c r="A570" s="46" t="s">
        <v>1018</v>
      </c>
      <c r="B570" s="68" t="s">
        <v>541</v>
      </c>
      <c r="C570" s="46" t="s">
        <v>23</v>
      </c>
      <c r="D570" s="70">
        <v>36</v>
      </c>
      <c r="E570" s="19">
        <v>24.98</v>
      </c>
      <c r="F570" s="20">
        <f t="shared" si="184"/>
        <v>899.28</v>
      </c>
      <c r="G570" s="256"/>
      <c r="H570" s="256"/>
      <c r="I570" s="258"/>
      <c r="J570" s="258"/>
      <c r="K570" s="259">
        <v>41.11</v>
      </c>
      <c r="L570" s="260">
        <f t="shared" si="185"/>
        <v>0</v>
      </c>
      <c r="M570" s="260">
        <f t="shared" si="186"/>
        <v>0</v>
      </c>
      <c r="N570" s="260">
        <f t="shared" si="187"/>
        <v>0</v>
      </c>
      <c r="O570" s="259">
        <f t="shared" si="188"/>
        <v>36</v>
      </c>
      <c r="P570" s="261">
        <f t="shared" si="189"/>
        <v>1479.96</v>
      </c>
      <c r="Q570" s="73"/>
      <c r="R570" s="73"/>
      <c r="S570" s="73"/>
    </row>
    <row r="571" spans="1:19" s="22" customFormat="1" ht="15.75">
      <c r="A571" s="46" t="s">
        <v>1019</v>
      </c>
      <c r="B571" s="68" t="s">
        <v>542</v>
      </c>
      <c r="C571" s="46" t="s">
        <v>23</v>
      </c>
      <c r="D571" s="70">
        <v>18</v>
      </c>
      <c r="E571" s="19">
        <v>12.24</v>
      </c>
      <c r="F571" s="20">
        <f t="shared" si="184"/>
        <v>220.32</v>
      </c>
      <c r="G571" s="256"/>
      <c r="H571" s="256"/>
      <c r="I571" s="258"/>
      <c r="J571" s="258"/>
      <c r="K571" s="259">
        <v>16.02</v>
      </c>
      <c r="L571" s="260">
        <f t="shared" si="185"/>
        <v>0</v>
      </c>
      <c r="M571" s="260">
        <f t="shared" si="186"/>
        <v>0</v>
      </c>
      <c r="N571" s="260">
        <f t="shared" si="187"/>
        <v>0</v>
      </c>
      <c r="O571" s="259">
        <f t="shared" si="188"/>
        <v>18</v>
      </c>
      <c r="P571" s="261">
        <f t="shared" si="189"/>
        <v>288.36</v>
      </c>
      <c r="Q571" s="73"/>
      <c r="R571" s="73"/>
      <c r="S571" s="73"/>
    </row>
    <row r="572" spans="1:19" s="22" customFormat="1" ht="15.75">
      <c r="A572" s="46" t="s">
        <v>1020</v>
      </c>
      <c r="B572" s="68" t="s">
        <v>543</v>
      </c>
      <c r="C572" s="46" t="s">
        <v>23</v>
      </c>
      <c r="D572" s="69">
        <v>6</v>
      </c>
      <c r="E572" s="19">
        <v>21.67</v>
      </c>
      <c r="F572" s="20">
        <f t="shared" si="184"/>
        <v>130.02000000000001</v>
      </c>
      <c r="G572" s="256"/>
      <c r="H572" s="256"/>
      <c r="I572" s="258"/>
      <c r="J572" s="258"/>
      <c r="K572" s="259">
        <v>29.57</v>
      </c>
      <c r="L572" s="260">
        <f t="shared" si="185"/>
        <v>0</v>
      </c>
      <c r="M572" s="260">
        <f t="shared" si="186"/>
        <v>0</v>
      </c>
      <c r="N572" s="260">
        <f t="shared" si="187"/>
        <v>0</v>
      </c>
      <c r="O572" s="259">
        <f t="shared" si="188"/>
        <v>6</v>
      </c>
      <c r="P572" s="261">
        <f t="shared" si="189"/>
        <v>177.42</v>
      </c>
      <c r="Q572" s="73"/>
      <c r="R572" s="73"/>
      <c r="S572" s="73"/>
    </row>
    <row r="573" spans="1:19" s="22" customFormat="1" ht="15.75">
      <c r="A573" s="46" t="s">
        <v>1021</v>
      </c>
      <c r="B573" s="25" t="s">
        <v>458</v>
      </c>
      <c r="C573" s="46" t="s">
        <v>23</v>
      </c>
      <c r="D573" s="71">
        <v>8</v>
      </c>
      <c r="E573" s="19">
        <v>110.44</v>
      </c>
      <c r="F573" s="20">
        <f t="shared" si="184"/>
        <v>883.52</v>
      </c>
      <c r="G573" s="256"/>
      <c r="H573" s="256"/>
      <c r="I573" s="258"/>
      <c r="J573" s="258"/>
      <c r="K573" s="259">
        <v>109.13</v>
      </c>
      <c r="L573" s="260">
        <f t="shared" si="185"/>
        <v>0</v>
      </c>
      <c r="M573" s="260">
        <f t="shared" si="186"/>
        <v>0</v>
      </c>
      <c r="N573" s="260">
        <f t="shared" si="187"/>
        <v>0</v>
      </c>
      <c r="O573" s="259">
        <f t="shared" si="188"/>
        <v>8</v>
      </c>
      <c r="P573" s="261">
        <f t="shared" si="189"/>
        <v>873.04</v>
      </c>
      <c r="Q573" s="73"/>
      <c r="R573" s="73"/>
      <c r="S573" s="73"/>
    </row>
    <row r="574" spans="1:19" s="22" customFormat="1" ht="15.75">
      <c r="A574" s="46">
        <v>43.08</v>
      </c>
      <c r="B574" s="68" t="s">
        <v>457</v>
      </c>
      <c r="C574" s="46" t="s">
        <v>23</v>
      </c>
      <c r="D574" s="70">
        <v>17</v>
      </c>
      <c r="E574" s="19">
        <v>131.85</v>
      </c>
      <c r="F574" s="20">
        <f t="shared" si="184"/>
        <v>2241.4499999999998</v>
      </c>
      <c r="G574" s="256"/>
      <c r="H574" s="256"/>
      <c r="I574" s="258"/>
      <c r="J574" s="258"/>
      <c r="K574" s="259">
        <v>145.88</v>
      </c>
      <c r="L574" s="260">
        <f t="shared" si="185"/>
        <v>0</v>
      </c>
      <c r="M574" s="260">
        <f t="shared" si="186"/>
        <v>0</v>
      </c>
      <c r="N574" s="260">
        <f t="shared" si="187"/>
        <v>0</v>
      </c>
      <c r="O574" s="259">
        <f t="shared" si="188"/>
        <v>17</v>
      </c>
      <c r="P574" s="261">
        <f t="shared" si="189"/>
        <v>2479.96</v>
      </c>
      <c r="Q574" s="73"/>
      <c r="R574" s="73"/>
      <c r="S574" s="73"/>
    </row>
    <row r="575" spans="1:19" s="22" customFormat="1" ht="15.75">
      <c r="A575" s="46">
        <v>43.09</v>
      </c>
      <c r="B575" s="25" t="s">
        <v>456</v>
      </c>
      <c r="C575" s="46" t="s">
        <v>23</v>
      </c>
      <c r="D575" s="70">
        <v>103</v>
      </c>
      <c r="E575" s="19">
        <v>155.25</v>
      </c>
      <c r="F575" s="20">
        <f t="shared" si="184"/>
        <v>15990.75</v>
      </c>
      <c r="G575" s="256"/>
      <c r="H575" s="256"/>
      <c r="I575" s="258"/>
      <c r="J575" s="258"/>
      <c r="K575" s="259">
        <v>184.45</v>
      </c>
      <c r="L575" s="260">
        <f t="shared" si="185"/>
        <v>0</v>
      </c>
      <c r="M575" s="260">
        <f t="shared" si="186"/>
        <v>0</v>
      </c>
      <c r="N575" s="260">
        <f t="shared" si="187"/>
        <v>0</v>
      </c>
      <c r="O575" s="259">
        <f t="shared" si="188"/>
        <v>103</v>
      </c>
      <c r="P575" s="261">
        <f t="shared" si="189"/>
        <v>18998.349999999999</v>
      </c>
      <c r="Q575" s="73"/>
      <c r="R575" s="73"/>
      <c r="S575" s="73"/>
    </row>
    <row r="576" spans="1:19" s="22" customFormat="1" ht="15.75">
      <c r="A576" s="46" t="s">
        <v>1022</v>
      </c>
      <c r="B576" s="25" t="s">
        <v>544</v>
      </c>
      <c r="C576" s="46" t="s">
        <v>23</v>
      </c>
      <c r="D576" s="70">
        <v>40</v>
      </c>
      <c r="E576" s="19">
        <v>125.1</v>
      </c>
      <c r="F576" s="20">
        <f t="shared" si="184"/>
        <v>5004</v>
      </c>
      <c r="G576" s="256"/>
      <c r="H576" s="256"/>
      <c r="I576" s="258"/>
      <c r="J576" s="258"/>
      <c r="K576" s="259">
        <v>153.86000000000001</v>
      </c>
      <c r="L576" s="260">
        <f t="shared" si="185"/>
        <v>0</v>
      </c>
      <c r="M576" s="260">
        <f t="shared" si="186"/>
        <v>0</v>
      </c>
      <c r="N576" s="260">
        <f t="shared" si="187"/>
        <v>0</v>
      </c>
      <c r="O576" s="259">
        <f t="shared" si="188"/>
        <v>40</v>
      </c>
      <c r="P576" s="261">
        <f t="shared" si="189"/>
        <v>6154.4</v>
      </c>
      <c r="Q576" s="73"/>
      <c r="R576" s="73"/>
      <c r="S576" s="73"/>
    </row>
    <row r="577" spans="1:19" s="22" customFormat="1" ht="15.75">
      <c r="A577" s="46" t="s">
        <v>1023</v>
      </c>
      <c r="B577" s="25" t="s">
        <v>545</v>
      </c>
      <c r="C577" s="46" t="s">
        <v>23</v>
      </c>
      <c r="D577" s="70">
        <v>9</v>
      </c>
      <c r="E577" s="19">
        <v>186.66</v>
      </c>
      <c r="F577" s="20">
        <f t="shared" si="184"/>
        <v>1679.94</v>
      </c>
      <c r="G577" s="256"/>
      <c r="H577" s="256"/>
      <c r="I577" s="258"/>
      <c r="J577" s="258"/>
      <c r="K577" s="259">
        <v>212.4</v>
      </c>
      <c r="L577" s="260">
        <f t="shared" si="185"/>
        <v>0</v>
      </c>
      <c r="M577" s="260">
        <f t="shared" si="186"/>
        <v>0</v>
      </c>
      <c r="N577" s="260">
        <f t="shared" si="187"/>
        <v>0</v>
      </c>
      <c r="O577" s="259">
        <f t="shared" si="188"/>
        <v>9</v>
      </c>
      <c r="P577" s="261">
        <f t="shared" si="189"/>
        <v>1911.6</v>
      </c>
      <c r="Q577" s="73"/>
      <c r="R577" s="73"/>
      <c r="S577" s="73"/>
    </row>
    <row r="578" spans="1:19" s="22" customFormat="1" ht="15.75">
      <c r="A578" s="46" t="s">
        <v>1024</v>
      </c>
      <c r="B578" s="68" t="s">
        <v>113</v>
      </c>
      <c r="C578" s="46" t="s">
        <v>23</v>
      </c>
      <c r="D578" s="71">
        <v>4</v>
      </c>
      <c r="E578" s="19">
        <v>481.55</v>
      </c>
      <c r="F578" s="20">
        <f t="shared" si="184"/>
        <v>1926.2</v>
      </c>
      <c r="G578" s="256"/>
      <c r="H578" s="256"/>
      <c r="I578" s="258"/>
      <c r="J578" s="258"/>
      <c r="K578" s="259">
        <v>598.63</v>
      </c>
      <c r="L578" s="260">
        <f t="shared" si="185"/>
        <v>0</v>
      </c>
      <c r="M578" s="260">
        <f t="shared" si="186"/>
        <v>0</v>
      </c>
      <c r="N578" s="260">
        <f t="shared" si="187"/>
        <v>0</v>
      </c>
      <c r="O578" s="259">
        <f t="shared" si="188"/>
        <v>4</v>
      </c>
      <c r="P578" s="261">
        <f t="shared" si="189"/>
        <v>2394.52</v>
      </c>
      <c r="Q578" s="73"/>
      <c r="R578" s="73"/>
      <c r="S578" s="73"/>
    </row>
    <row r="579" spans="1:19" s="22" customFormat="1" ht="15.75">
      <c r="A579" s="46" t="s">
        <v>1025</v>
      </c>
      <c r="B579" s="68" t="s">
        <v>52</v>
      </c>
      <c r="C579" s="46" t="s">
        <v>23</v>
      </c>
      <c r="D579" s="69">
        <v>1</v>
      </c>
      <c r="E579" s="19">
        <v>481.55</v>
      </c>
      <c r="F579" s="20">
        <f t="shared" si="184"/>
        <v>481.55</v>
      </c>
      <c r="G579" s="256"/>
      <c r="H579" s="256"/>
      <c r="I579" s="258"/>
      <c r="J579" s="258"/>
      <c r="K579" s="259">
        <v>598.63</v>
      </c>
      <c r="L579" s="260">
        <f t="shared" si="185"/>
        <v>0</v>
      </c>
      <c r="M579" s="260">
        <f t="shared" si="186"/>
        <v>0</v>
      </c>
      <c r="N579" s="260">
        <f t="shared" si="187"/>
        <v>0</v>
      </c>
      <c r="O579" s="259">
        <f t="shared" si="188"/>
        <v>1</v>
      </c>
      <c r="P579" s="261">
        <f t="shared" si="189"/>
        <v>598.63</v>
      </c>
      <c r="Q579" s="73"/>
      <c r="R579" s="73"/>
      <c r="S579" s="73"/>
    </row>
    <row r="580" spans="1:19" s="22" customFormat="1" ht="15.75">
      <c r="A580" s="115" t="s">
        <v>1026</v>
      </c>
      <c r="B580" s="116" t="s">
        <v>68</v>
      </c>
      <c r="C580" s="115" t="s">
        <v>23</v>
      </c>
      <c r="D580" s="117">
        <v>18</v>
      </c>
      <c r="E580" s="118">
        <v>54.2</v>
      </c>
      <c r="F580" s="20">
        <f t="shared" si="184"/>
        <v>975.6</v>
      </c>
      <c r="G580" s="256"/>
      <c r="H580" s="256"/>
      <c r="I580" s="258"/>
      <c r="J580" s="258"/>
      <c r="K580" s="259">
        <v>96.69</v>
      </c>
      <c r="L580" s="260">
        <f t="shared" si="185"/>
        <v>0</v>
      </c>
      <c r="M580" s="260">
        <f t="shared" si="186"/>
        <v>0</v>
      </c>
      <c r="N580" s="260">
        <f t="shared" si="187"/>
        <v>0</v>
      </c>
      <c r="O580" s="259">
        <f t="shared" si="188"/>
        <v>18</v>
      </c>
      <c r="P580" s="261">
        <f t="shared" si="189"/>
        <v>1740.42</v>
      </c>
      <c r="Q580" s="73"/>
      <c r="R580" s="73"/>
      <c r="S580" s="73"/>
    </row>
    <row r="581" spans="1:19" s="73" customFormat="1" ht="15.75">
      <c r="A581" s="46"/>
      <c r="B581" s="65" t="s">
        <v>1114</v>
      </c>
      <c r="C581" s="48"/>
      <c r="D581" s="69"/>
      <c r="E581" s="106"/>
      <c r="F581" s="103">
        <f>SUM(F567:F580)</f>
        <v>32341.089999999997</v>
      </c>
      <c r="G581" s="256"/>
      <c r="H581" s="256"/>
      <c r="I581" s="258"/>
      <c r="J581" s="258"/>
      <c r="K581" s="259"/>
      <c r="L581" s="260"/>
      <c r="M581" s="260"/>
      <c r="N581" s="260"/>
      <c r="O581" s="259"/>
      <c r="P581" s="261"/>
    </row>
    <row r="582" spans="1:19" s="73" customFormat="1" ht="15.75">
      <c r="A582" s="74" t="s">
        <v>1027</v>
      </c>
      <c r="B582" s="119" t="s">
        <v>459</v>
      </c>
      <c r="C582" s="95"/>
      <c r="D582" s="123"/>
      <c r="E582" s="121"/>
      <c r="F582" s="97"/>
      <c r="G582" s="256"/>
      <c r="H582" s="256"/>
      <c r="I582" s="258"/>
      <c r="J582" s="258"/>
      <c r="K582" s="259"/>
      <c r="L582" s="260"/>
      <c r="M582" s="260"/>
      <c r="N582" s="260"/>
      <c r="O582" s="259"/>
      <c r="P582" s="261"/>
    </row>
    <row r="583" spans="1:19" s="73" customFormat="1" ht="15.75">
      <c r="A583" s="136" t="s">
        <v>1028</v>
      </c>
      <c r="B583" s="57" t="s">
        <v>460</v>
      </c>
      <c r="C583" s="48" t="s">
        <v>27</v>
      </c>
      <c r="D583" s="56">
        <v>153.38999999999999</v>
      </c>
      <c r="E583" s="48">
        <v>3.73</v>
      </c>
      <c r="F583" s="108">
        <f t="shared" ref="F583" si="190">ROUND(E583*D583,2)</f>
        <v>572.14</v>
      </c>
      <c r="G583" s="256"/>
      <c r="H583" s="256"/>
      <c r="I583" s="258"/>
      <c r="J583" s="258"/>
      <c r="K583" s="259">
        <v>4.21</v>
      </c>
      <c r="L583" s="260">
        <f t="shared" si="185"/>
        <v>0</v>
      </c>
      <c r="M583" s="260">
        <f t="shared" si="186"/>
        <v>0</v>
      </c>
      <c r="N583" s="260">
        <f t="shared" si="187"/>
        <v>0</v>
      </c>
      <c r="O583" s="259">
        <f t="shared" ref="O583:O586" si="191">D583+H583-I583+J583-G583</f>
        <v>153.38999999999999</v>
      </c>
      <c r="P583" s="261">
        <f t="shared" si="189"/>
        <v>645.77</v>
      </c>
    </row>
    <row r="584" spans="1:19" s="73" customFormat="1" ht="15.75">
      <c r="A584" s="46" t="s">
        <v>1029</v>
      </c>
      <c r="B584" s="57" t="s">
        <v>461</v>
      </c>
      <c r="C584" s="115" t="s">
        <v>23</v>
      </c>
      <c r="D584" s="47">
        <v>23</v>
      </c>
      <c r="E584" s="106">
        <v>3.63</v>
      </c>
      <c r="F584" s="108">
        <f>ROUND(E584*D584,2)</f>
        <v>83.49</v>
      </c>
      <c r="G584" s="256"/>
      <c r="H584" s="256"/>
      <c r="I584" s="258"/>
      <c r="J584" s="258"/>
      <c r="K584" s="259">
        <v>4.32</v>
      </c>
      <c r="L584" s="260">
        <f t="shared" si="185"/>
        <v>0</v>
      </c>
      <c r="M584" s="260">
        <f t="shared" si="186"/>
        <v>0</v>
      </c>
      <c r="N584" s="260">
        <f t="shared" si="187"/>
        <v>0</v>
      </c>
      <c r="O584" s="259">
        <f t="shared" si="191"/>
        <v>23</v>
      </c>
      <c r="P584" s="261">
        <f t="shared" si="189"/>
        <v>99.36</v>
      </c>
    </row>
    <row r="585" spans="1:19" s="73" customFormat="1" ht="15.75">
      <c r="A585" s="46" t="s">
        <v>1030</v>
      </c>
      <c r="B585" s="57" t="s">
        <v>462</v>
      </c>
      <c r="C585" s="115" t="s">
        <v>23</v>
      </c>
      <c r="D585" s="69">
        <v>28</v>
      </c>
      <c r="E585" s="106">
        <v>3.09</v>
      </c>
      <c r="F585" s="108">
        <f t="shared" ref="F585:F586" si="192">ROUND(E585*D585,2)</f>
        <v>86.52</v>
      </c>
      <c r="G585" s="256"/>
      <c r="H585" s="256"/>
      <c r="I585" s="258"/>
      <c r="J585" s="258"/>
      <c r="K585" s="259">
        <v>4.26</v>
      </c>
      <c r="L585" s="260">
        <f t="shared" si="185"/>
        <v>0</v>
      </c>
      <c r="M585" s="260">
        <f t="shared" si="186"/>
        <v>0</v>
      </c>
      <c r="N585" s="260">
        <f t="shared" si="187"/>
        <v>0</v>
      </c>
      <c r="O585" s="259">
        <f t="shared" si="191"/>
        <v>28</v>
      </c>
      <c r="P585" s="261">
        <f t="shared" si="189"/>
        <v>119.28</v>
      </c>
    </row>
    <row r="586" spans="1:19" s="73" customFormat="1" ht="15.75">
      <c r="A586" s="46" t="s">
        <v>1031</v>
      </c>
      <c r="B586" s="57" t="s">
        <v>463</v>
      </c>
      <c r="C586" s="115" t="s">
        <v>23</v>
      </c>
      <c r="D586" s="69">
        <v>7</v>
      </c>
      <c r="E586" s="106">
        <v>64.290000000000006</v>
      </c>
      <c r="F586" s="108">
        <f t="shared" si="192"/>
        <v>450.03</v>
      </c>
      <c r="G586" s="256"/>
      <c r="H586" s="256"/>
      <c r="I586" s="258"/>
      <c r="J586" s="258"/>
      <c r="K586" s="259">
        <v>83.54</v>
      </c>
      <c r="L586" s="260">
        <f t="shared" si="185"/>
        <v>0</v>
      </c>
      <c r="M586" s="260">
        <f t="shared" si="186"/>
        <v>0</v>
      </c>
      <c r="N586" s="260">
        <f t="shared" si="187"/>
        <v>0</v>
      </c>
      <c r="O586" s="259">
        <f t="shared" si="191"/>
        <v>7</v>
      </c>
      <c r="P586" s="261">
        <f t="shared" si="189"/>
        <v>584.78</v>
      </c>
    </row>
    <row r="587" spans="1:19" s="73" customFormat="1" ht="16.5" customHeight="1">
      <c r="A587" s="46"/>
      <c r="B587" s="65" t="s">
        <v>1113</v>
      </c>
      <c r="C587" s="46"/>
      <c r="D587" s="69"/>
      <c r="E587" s="106"/>
      <c r="F587" s="103">
        <f>SUM(F583:F586)</f>
        <v>1192.1799999999998</v>
      </c>
      <c r="G587" s="256"/>
      <c r="H587" s="256"/>
      <c r="I587" s="258"/>
      <c r="J587" s="258"/>
      <c r="K587" s="259"/>
      <c r="L587" s="260"/>
      <c r="M587" s="260"/>
      <c r="N587" s="260"/>
      <c r="O587" s="259"/>
      <c r="P587" s="261"/>
    </row>
    <row r="588" spans="1:19" s="73" customFormat="1" ht="15" hidden="1" customHeight="1">
      <c r="A588" s="46"/>
      <c r="B588" s="57" t="s">
        <v>450</v>
      </c>
      <c r="C588" s="46"/>
      <c r="D588" s="69"/>
      <c r="E588" s="106"/>
      <c r="F588" s="108"/>
      <c r="G588" s="256"/>
      <c r="H588" s="256"/>
      <c r="I588" s="258"/>
      <c r="J588" s="258"/>
      <c r="K588" s="259"/>
      <c r="L588" s="260"/>
      <c r="M588" s="260"/>
      <c r="N588" s="260"/>
      <c r="O588" s="259"/>
      <c r="P588" s="261"/>
    </row>
    <row r="589" spans="1:19" s="73" customFormat="1" ht="15" hidden="1" customHeight="1">
      <c r="A589" s="46"/>
      <c r="B589" s="57" t="s">
        <v>450</v>
      </c>
      <c r="C589" s="46"/>
      <c r="D589" s="69"/>
      <c r="E589" s="106"/>
      <c r="F589" s="108"/>
      <c r="G589" s="256"/>
      <c r="H589" s="256"/>
      <c r="I589" s="258"/>
      <c r="J589" s="258"/>
      <c r="K589" s="259"/>
      <c r="L589" s="260"/>
      <c r="M589" s="260"/>
      <c r="N589" s="260"/>
      <c r="O589" s="259"/>
      <c r="P589" s="261"/>
    </row>
    <row r="590" spans="1:19" s="73" customFormat="1" ht="15" hidden="1" customHeight="1">
      <c r="A590" s="46"/>
      <c r="B590" s="57" t="s">
        <v>450</v>
      </c>
      <c r="C590" s="46"/>
      <c r="D590" s="69"/>
      <c r="E590" s="106"/>
      <c r="F590" s="108"/>
      <c r="G590" s="256"/>
      <c r="H590" s="256"/>
      <c r="I590" s="258"/>
      <c r="J590" s="258"/>
      <c r="K590" s="259"/>
      <c r="L590" s="260"/>
      <c r="M590" s="260"/>
      <c r="N590" s="260"/>
      <c r="O590" s="259"/>
      <c r="P590" s="261"/>
    </row>
    <row r="591" spans="1:19" s="73" customFormat="1" ht="15" hidden="1" customHeight="1">
      <c r="A591" s="46"/>
      <c r="B591" s="57" t="s">
        <v>450</v>
      </c>
      <c r="C591" s="46"/>
      <c r="D591" s="69"/>
      <c r="E591" s="106"/>
      <c r="F591" s="108"/>
      <c r="G591" s="256"/>
      <c r="H591" s="256"/>
      <c r="I591" s="258"/>
      <c r="J591" s="258"/>
      <c r="K591" s="259"/>
      <c r="L591" s="260"/>
      <c r="M591" s="260"/>
      <c r="N591" s="260"/>
      <c r="O591" s="259"/>
      <c r="P591" s="261"/>
    </row>
    <row r="592" spans="1:19" s="73" customFormat="1" ht="15" hidden="1" customHeight="1">
      <c r="A592" s="46"/>
      <c r="B592" s="57" t="s">
        <v>450</v>
      </c>
      <c r="C592" s="46"/>
      <c r="D592" s="69"/>
      <c r="E592" s="106"/>
      <c r="F592" s="108"/>
      <c r="G592" s="256"/>
      <c r="H592" s="256"/>
      <c r="I592" s="258"/>
      <c r="J592" s="258"/>
      <c r="K592" s="259"/>
      <c r="L592" s="260"/>
      <c r="M592" s="260"/>
      <c r="N592" s="260"/>
      <c r="O592" s="259"/>
      <c r="P592" s="261"/>
    </row>
    <row r="593" spans="1:16" s="73" customFormat="1" ht="15" hidden="1" customHeight="1">
      <c r="A593" s="46"/>
      <c r="B593" s="57" t="s">
        <v>450</v>
      </c>
      <c r="C593" s="46"/>
      <c r="D593" s="69"/>
      <c r="E593" s="106"/>
      <c r="F593" s="108"/>
      <c r="G593" s="256"/>
      <c r="H593" s="256"/>
      <c r="I593" s="258"/>
      <c r="J593" s="258"/>
      <c r="K593" s="259"/>
      <c r="L593" s="260"/>
      <c r="M593" s="260"/>
      <c r="N593" s="260"/>
      <c r="O593" s="259"/>
      <c r="P593" s="261"/>
    </row>
    <row r="594" spans="1:16" s="73" customFormat="1" ht="15" hidden="1" customHeight="1">
      <c r="A594" s="46"/>
      <c r="B594" s="57" t="s">
        <v>450</v>
      </c>
      <c r="C594" s="46"/>
      <c r="D594" s="69"/>
      <c r="E594" s="106"/>
      <c r="F594" s="108"/>
      <c r="G594" s="256"/>
      <c r="H594" s="256"/>
      <c r="I594" s="258"/>
      <c r="J594" s="258"/>
      <c r="K594" s="259"/>
      <c r="L594" s="260"/>
      <c r="M594" s="260"/>
      <c r="N594" s="260"/>
      <c r="O594" s="259"/>
      <c r="P594" s="261"/>
    </row>
    <row r="595" spans="1:16" s="73" customFormat="1" ht="15" hidden="1" customHeight="1">
      <c r="A595" s="46"/>
      <c r="B595" s="57" t="s">
        <v>450</v>
      </c>
      <c r="C595" s="46"/>
      <c r="D595" s="69"/>
      <c r="E595" s="106"/>
      <c r="F595" s="108"/>
      <c r="G595" s="256"/>
      <c r="H595" s="256"/>
      <c r="I595" s="258"/>
      <c r="J595" s="258"/>
      <c r="K595" s="259"/>
      <c r="L595" s="260"/>
      <c r="M595" s="260"/>
      <c r="N595" s="260"/>
      <c r="O595" s="259"/>
      <c r="P595" s="261"/>
    </row>
    <row r="596" spans="1:16" s="73" customFormat="1" ht="15.75" hidden="1" customHeight="1">
      <c r="A596" s="49"/>
      <c r="B596" s="57" t="s">
        <v>450</v>
      </c>
      <c r="C596" s="57"/>
      <c r="D596" s="62"/>
      <c r="E596" s="106"/>
      <c r="F596" s="60"/>
      <c r="G596" s="256"/>
      <c r="H596" s="256"/>
      <c r="I596" s="258"/>
      <c r="J596" s="258"/>
      <c r="K596" s="259"/>
      <c r="L596" s="260"/>
      <c r="M596" s="260"/>
      <c r="N596" s="260"/>
      <c r="O596" s="259"/>
      <c r="P596" s="261"/>
    </row>
    <row r="597" spans="1:16" s="73" customFormat="1" ht="15.75" hidden="1" customHeight="1">
      <c r="A597" s="49"/>
      <c r="B597" s="57" t="s">
        <v>450</v>
      </c>
      <c r="C597" s="48"/>
      <c r="D597" s="69"/>
      <c r="E597" s="106"/>
      <c r="F597" s="60"/>
      <c r="G597" s="256"/>
      <c r="H597" s="256"/>
      <c r="I597" s="258"/>
      <c r="J597" s="258"/>
      <c r="K597" s="259"/>
      <c r="L597" s="260"/>
      <c r="M597" s="260"/>
      <c r="N597" s="260"/>
      <c r="O597" s="259"/>
      <c r="P597" s="261"/>
    </row>
    <row r="598" spans="1:16" s="73" customFormat="1" ht="15" hidden="1" customHeight="1">
      <c r="A598" s="46"/>
      <c r="B598" s="57" t="s">
        <v>450</v>
      </c>
      <c r="C598" s="46"/>
      <c r="D598" s="69"/>
      <c r="E598" s="106"/>
      <c r="F598" s="108"/>
      <c r="G598" s="256"/>
      <c r="H598" s="256"/>
      <c r="I598" s="258"/>
      <c r="J598" s="258"/>
      <c r="K598" s="259"/>
      <c r="L598" s="260"/>
      <c r="M598" s="260"/>
      <c r="N598" s="260"/>
      <c r="O598" s="259"/>
      <c r="P598" s="261"/>
    </row>
    <row r="599" spans="1:16" s="73" customFormat="1" ht="15" hidden="1" customHeight="1">
      <c r="A599" s="46"/>
      <c r="B599" s="57" t="s">
        <v>450</v>
      </c>
      <c r="C599" s="46"/>
      <c r="D599" s="69"/>
      <c r="E599" s="106"/>
      <c r="F599" s="108"/>
      <c r="G599" s="256"/>
      <c r="H599" s="256"/>
      <c r="I599" s="258"/>
      <c r="J599" s="258"/>
      <c r="K599" s="259"/>
      <c r="L599" s="260"/>
      <c r="M599" s="260"/>
      <c r="N599" s="260"/>
      <c r="O599" s="259"/>
      <c r="P599" s="261"/>
    </row>
    <row r="600" spans="1:16" s="73" customFormat="1" ht="15.75" hidden="1" customHeight="1">
      <c r="A600" s="49"/>
      <c r="B600" s="57" t="s">
        <v>450</v>
      </c>
      <c r="C600" s="48"/>
      <c r="D600" s="69"/>
      <c r="E600" s="106"/>
      <c r="F600" s="60"/>
      <c r="G600" s="256"/>
      <c r="H600" s="256"/>
      <c r="I600" s="258"/>
      <c r="J600" s="258"/>
      <c r="K600" s="259"/>
      <c r="L600" s="260"/>
      <c r="M600" s="260"/>
      <c r="N600" s="260"/>
      <c r="O600" s="259"/>
      <c r="P600" s="261"/>
    </row>
    <row r="601" spans="1:16" s="104" customFormat="1" ht="16.5" customHeight="1">
      <c r="A601" s="74" t="s">
        <v>1032</v>
      </c>
      <c r="B601" s="124" t="s">
        <v>464</v>
      </c>
      <c r="C601" s="126"/>
      <c r="D601" s="127"/>
      <c r="E601" s="128"/>
      <c r="F601" s="97"/>
      <c r="G601" s="256"/>
      <c r="H601" s="256"/>
      <c r="I601" s="258"/>
      <c r="J601" s="258"/>
      <c r="K601" s="259"/>
      <c r="L601" s="260"/>
      <c r="M601" s="260"/>
      <c r="N601" s="260"/>
      <c r="O601" s="259"/>
      <c r="P601" s="261"/>
    </row>
    <row r="602" spans="1:16" s="73" customFormat="1" ht="16.5" customHeight="1">
      <c r="A602" s="46" t="s">
        <v>1033</v>
      </c>
      <c r="B602" s="57" t="s">
        <v>465</v>
      </c>
      <c r="C602" s="115" t="s">
        <v>23</v>
      </c>
      <c r="D602" s="69">
        <v>3</v>
      </c>
      <c r="E602" s="106">
        <v>613.6</v>
      </c>
      <c r="F602" s="108">
        <f t="shared" ref="F602:F612" si="193">ROUND(E602*D602,2)</f>
        <v>1840.8</v>
      </c>
      <c r="G602" s="256"/>
      <c r="H602" s="256"/>
      <c r="I602" s="258"/>
      <c r="J602" s="258"/>
      <c r="K602" s="259">
        <v>569.5</v>
      </c>
      <c r="L602" s="260">
        <f t="shared" si="185"/>
        <v>0</v>
      </c>
      <c r="M602" s="260">
        <f t="shared" si="186"/>
        <v>0</v>
      </c>
      <c r="N602" s="260">
        <f t="shared" si="187"/>
        <v>0</v>
      </c>
      <c r="O602" s="259">
        <f t="shared" ref="O602:O612" si="194">D602+H602-I602+J602-G602</f>
        <v>3</v>
      </c>
      <c r="P602" s="261">
        <f t="shared" si="189"/>
        <v>1708.5</v>
      </c>
    </row>
    <row r="603" spans="1:16" s="73" customFormat="1" ht="16.5" customHeight="1">
      <c r="A603" s="46" t="s">
        <v>1034</v>
      </c>
      <c r="B603" s="57" t="s">
        <v>466</v>
      </c>
      <c r="C603" s="115" t="s">
        <v>23</v>
      </c>
      <c r="D603" s="69">
        <v>1</v>
      </c>
      <c r="E603" s="106">
        <v>1273.4000000000001</v>
      </c>
      <c r="F603" s="108">
        <f t="shared" si="193"/>
        <v>1273.4000000000001</v>
      </c>
      <c r="G603" s="256"/>
      <c r="H603" s="256"/>
      <c r="I603" s="258"/>
      <c r="J603" s="258"/>
      <c r="K603" s="259">
        <v>1856.71</v>
      </c>
      <c r="L603" s="260">
        <f t="shared" si="185"/>
        <v>0</v>
      </c>
      <c r="M603" s="260">
        <f t="shared" si="186"/>
        <v>0</v>
      </c>
      <c r="N603" s="260">
        <f t="shared" si="187"/>
        <v>0</v>
      </c>
      <c r="O603" s="259">
        <f t="shared" si="194"/>
        <v>1</v>
      </c>
      <c r="P603" s="261">
        <f t="shared" si="189"/>
        <v>1856.71</v>
      </c>
    </row>
    <row r="604" spans="1:16" s="73" customFormat="1" ht="16.5" customHeight="1">
      <c r="A604" s="46" t="s">
        <v>1035</v>
      </c>
      <c r="B604" s="57" t="s">
        <v>467</v>
      </c>
      <c r="C604" s="115" t="s">
        <v>23</v>
      </c>
      <c r="D604" s="69">
        <v>2</v>
      </c>
      <c r="E604" s="106">
        <v>23.97</v>
      </c>
      <c r="F604" s="108">
        <f t="shared" si="193"/>
        <v>47.94</v>
      </c>
      <c r="G604" s="256"/>
      <c r="H604" s="256"/>
      <c r="I604" s="258"/>
      <c r="J604" s="258"/>
      <c r="K604" s="259">
        <v>24.47</v>
      </c>
      <c r="L604" s="260">
        <f t="shared" si="185"/>
        <v>0</v>
      </c>
      <c r="M604" s="260">
        <f t="shared" si="186"/>
        <v>0</v>
      </c>
      <c r="N604" s="260">
        <f t="shared" si="187"/>
        <v>0</v>
      </c>
      <c r="O604" s="259">
        <f t="shared" si="194"/>
        <v>2</v>
      </c>
      <c r="P604" s="261">
        <f t="shared" si="189"/>
        <v>48.94</v>
      </c>
    </row>
    <row r="605" spans="1:16" s="73" customFormat="1" ht="16.5" customHeight="1">
      <c r="A605" s="46" t="s">
        <v>1036</v>
      </c>
      <c r="B605" s="57" t="s">
        <v>468</v>
      </c>
      <c r="C605" s="115" t="s">
        <v>23</v>
      </c>
      <c r="D605" s="69">
        <v>1</v>
      </c>
      <c r="E605" s="106">
        <v>23.97</v>
      </c>
      <c r="F605" s="108">
        <f t="shared" si="193"/>
        <v>23.97</v>
      </c>
      <c r="G605" s="256"/>
      <c r="H605" s="256"/>
      <c r="I605" s="258"/>
      <c r="J605" s="258"/>
      <c r="K605" s="259">
        <v>24.47</v>
      </c>
      <c r="L605" s="260">
        <f t="shared" si="185"/>
        <v>0</v>
      </c>
      <c r="M605" s="260">
        <f t="shared" si="186"/>
        <v>0</v>
      </c>
      <c r="N605" s="260">
        <f t="shared" si="187"/>
        <v>0</v>
      </c>
      <c r="O605" s="259">
        <f t="shared" si="194"/>
        <v>1</v>
      </c>
      <c r="P605" s="261">
        <f t="shared" si="189"/>
        <v>24.47</v>
      </c>
    </row>
    <row r="606" spans="1:16" s="73" customFormat="1" ht="16.5" customHeight="1">
      <c r="A606" s="46" t="s">
        <v>1037</v>
      </c>
      <c r="B606" s="57" t="s">
        <v>546</v>
      </c>
      <c r="C606" s="115" t="s">
        <v>23</v>
      </c>
      <c r="D606" s="69">
        <v>2</v>
      </c>
      <c r="E606" s="106">
        <v>23.97</v>
      </c>
      <c r="F606" s="108">
        <f t="shared" si="193"/>
        <v>47.94</v>
      </c>
      <c r="G606" s="256"/>
      <c r="H606" s="256"/>
      <c r="I606" s="258"/>
      <c r="J606" s="258"/>
      <c r="K606" s="259">
        <v>24.47</v>
      </c>
      <c r="L606" s="260">
        <f t="shared" si="185"/>
        <v>0</v>
      </c>
      <c r="M606" s="260">
        <f t="shared" si="186"/>
        <v>0</v>
      </c>
      <c r="N606" s="260">
        <f t="shared" si="187"/>
        <v>0</v>
      </c>
      <c r="O606" s="259">
        <f t="shared" si="194"/>
        <v>2</v>
      </c>
      <c r="P606" s="261">
        <f t="shared" si="189"/>
        <v>48.94</v>
      </c>
    </row>
    <row r="607" spans="1:16" s="73" customFormat="1" ht="16.5" customHeight="1">
      <c r="A607" s="46" t="s">
        <v>1038</v>
      </c>
      <c r="B607" s="57" t="s">
        <v>469</v>
      </c>
      <c r="C607" s="115" t="s">
        <v>23</v>
      </c>
      <c r="D607" s="69">
        <v>1</v>
      </c>
      <c r="E607" s="106">
        <v>23.97</v>
      </c>
      <c r="F607" s="108">
        <f t="shared" si="193"/>
        <v>23.97</v>
      </c>
      <c r="G607" s="256"/>
      <c r="H607" s="256"/>
      <c r="I607" s="258"/>
      <c r="J607" s="258"/>
      <c r="K607" s="259">
        <v>24.47</v>
      </c>
      <c r="L607" s="260">
        <f t="shared" si="185"/>
        <v>0</v>
      </c>
      <c r="M607" s="260">
        <f t="shared" si="186"/>
        <v>0</v>
      </c>
      <c r="N607" s="260">
        <f t="shared" si="187"/>
        <v>0</v>
      </c>
      <c r="O607" s="259">
        <f t="shared" si="194"/>
        <v>1</v>
      </c>
      <c r="P607" s="261">
        <f t="shared" si="189"/>
        <v>24.47</v>
      </c>
    </row>
    <row r="608" spans="1:16" s="73" customFormat="1" ht="16.5" customHeight="1">
      <c r="A608" s="46" t="s">
        <v>1039</v>
      </c>
      <c r="B608" s="57" t="s">
        <v>470</v>
      </c>
      <c r="C608" s="115" t="s">
        <v>23</v>
      </c>
      <c r="D608" s="69">
        <v>1</v>
      </c>
      <c r="E608" s="106">
        <v>152.16999999999999</v>
      </c>
      <c r="F608" s="108">
        <f t="shared" si="193"/>
        <v>152.16999999999999</v>
      </c>
      <c r="G608" s="256"/>
      <c r="H608" s="256"/>
      <c r="I608" s="258"/>
      <c r="J608" s="258"/>
      <c r="K608" s="259">
        <v>151.07</v>
      </c>
      <c r="L608" s="260">
        <f t="shared" si="185"/>
        <v>0</v>
      </c>
      <c r="M608" s="260">
        <f t="shared" si="186"/>
        <v>0</v>
      </c>
      <c r="N608" s="260">
        <f t="shared" si="187"/>
        <v>0</v>
      </c>
      <c r="O608" s="259">
        <f t="shared" si="194"/>
        <v>1</v>
      </c>
      <c r="P608" s="261">
        <f t="shared" si="189"/>
        <v>151.07</v>
      </c>
    </row>
    <row r="609" spans="1:16" s="73" customFormat="1" ht="16.5" customHeight="1">
      <c r="A609" s="46" t="s">
        <v>1040</v>
      </c>
      <c r="B609" s="57" t="s">
        <v>471</v>
      </c>
      <c r="C609" s="115" t="s">
        <v>23</v>
      </c>
      <c r="D609" s="69">
        <v>2</v>
      </c>
      <c r="E609" s="106">
        <v>47.97</v>
      </c>
      <c r="F609" s="108">
        <f t="shared" si="193"/>
        <v>95.94</v>
      </c>
      <c r="G609" s="256"/>
      <c r="H609" s="256"/>
      <c r="I609" s="258"/>
      <c r="J609" s="258"/>
      <c r="K609" s="259">
        <v>53.8</v>
      </c>
      <c r="L609" s="260">
        <f t="shared" si="185"/>
        <v>0</v>
      </c>
      <c r="M609" s="260">
        <f t="shared" si="186"/>
        <v>0</v>
      </c>
      <c r="N609" s="260">
        <f t="shared" si="187"/>
        <v>0</v>
      </c>
      <c r="O609" s="259">
        <f t="shared" si="194"/>
        <v>2</v>
      </c>
      <c r="P609" s="261">
        <f t="shared" si="189"/>
        <v>107.6</v>
      </c>
    </row>
    <row r="610" spans="1:16" s="73" customFormat="1" ht="16.5" customHeight="1">
      <c r="A610" s="46" t="s">
        <v>1041</v>
      </c>
      <c r="B610" s="57" t="s">
        <v>472</v>
      </c>
      <c r="C610" s="115" t="s">
        <v>23</v>
      </c>
      <c r="D610" s="69">
        <v>2</v>
      </c>
      <c r="E610" s="106">
        <v>72.09</v>
      </c>
      <c r="F610" s="108">
        <f t="shared" si="193"/>
        <v>144.18</v>
      </c>
      <c r="G610" s="256"/>
      <c r="H610" s="256"/>
      <c r="I610" s="258"/>
      <c r="J610" s="258"/>
      <c r="K610" s="259">
        <v>59.22</v>
      </c>
      <c r="L610" s="260">
        <f t="shared" si="185"/>
        <v>0</v>
      </c>
      <c r="M610" s="260">
        <f t="shared" si="186"/>
        <v>0</v>
      </c>
      <c r="N610" s="260">
        <f t="shared" si="187"/>
        <v>0</v>
      </c>
      <c r="O610" s="259">
        <f t="shared" si="194"/>
        <v>2</v>
      </c>
      <c r="P610" s="261">
        <f t="shared" si="189"/>
        <v>118.44</v>
      </c>
    </row>
    <row r="611" spans="1:16" s="73" customFormat="1" ht="16.5" customHeight="1">
      <c r="A611" s="46" t="s">
        <v>1042</v>
      </c>
      <c r="B611" s="57" t="s">
        <v>473</v>
      </c>
      <c r="C611" s="115" t="s">
        <v>23</v>
      </c>
      <c r="D611" s="69">
        <v>1</v>
      </c>
      <c r="E611" s="106">
        <v>496.54</v>
      </c>
      <c r="F611" s="108">
        <f t="shared" si="193"/>
        <v>496.54</v>
      </c>
      <c r="G611" s="256"/>
      <c r="H611" s="256"/>
      <c r="I611" s="258"/>
      <c r="J611" s="258"/>
      <c r="K611" s="259">
        <v>732.69</v>
      </c>
      <c r="L611" s="260">
        <f t="shared" si="185"/>
        <v>0</v>
      </c>
      <c r="M611" s="260">
        <f t="shared" si="186"/>
        <v>0</v>
      </c>
      <c r="N611" s="260">
        <f t="shared" si="187"/>
        <v>0</v>
      </c>
      <c r="O611" s="259">
        <f t="shared" si="194"/>
        <v>1</v>
      </c>
      <c r="P611" s="261">
        <f t="shared" si="189"/>
        <v>732.69</v>
      </c>
    </row>
    <row r="612" spans="1:16" s="73" customFormat="1" ht="16.5" customHeight="1">
      <c r="A612" s="46" t="s">
        <v>1043</v>
      </c>
      <c r="B612" s="57" t="s">
        <v>474</v>
      </c>
      <c r="C612" s="115" t="s">
        <v>23</v>
      </c>
      <c r="D612" s="69">
        <v>2</v>
      </c>
      <c r="E612" s="106">
        <v>356.55</v>
      </c>
      <c r="F612" s="108">
        <f t="shared" si="193"/>
        <v>713.1</v>
      </c>
      <c r="G612" s="256"/>
      <c r="H612" s="256"/>
      <c r="I612" s="258"/>
      <c r="J612" s="258"/>
      <c r="K612" s="259">
        <v>542.19000000000005</v>
      </c>
      <c r="L612" s="260">
        <f t="shared" si="185"/>
        <v>0</v>
      </c>
      <c r="M612" s="260">
        <f t="shared" si="186"/>
        <v>0</v>
      </c>
      <c r="N612" s="260">
        <f t="shared" si="187"/>
        <v>0</v>
      </c>
      <c r="O612" s="259">
        <f t="shared" si="194"/>
        <v>2</v>
      </c>
      <c r="P612" s="261">
        <f t="shared" si="189"/>
        <v>1084.3800000000001</v>
      </c>
    </row>
    <row r="613" spans="1:16" s="73" customFormat="1" ht="16.5" customHeight="1">
      <c r="A613" s="46"/>
      <c r="B613" s="65" t="s">
        <v>1112</v>
      </c>
      <c r="C613" s="46"/>
      <c r="D613" s="69"/>
      <c r="E613" s="106"/>
      <c r="F613" s="103">
        <f>SUM(F602:F612)</f>
        <v>4859.95</v>
      </c>
      <c r="G613" s="256"/>
      <c r="H613" s="256"/>
      <c r="I613" s="258"/>
      <c r="J613" s="258"/>
      <c r="K613" s="259"/>
      <c r="L613" s="260"/>
      <c r="M613" s="260"/>
      <c r="N613" s="260"/>
      <c r="O613" s="259"/>
      <c r="P613" s="261"/>
    </row>
    <row r="614" spans="1:16" s="73" customFormat="1" ht="15.75">
      <c r="A614" s="74" t="s">
        <v>1044</v>
      </c>
      <c r="B614" s="119" t="s">
        <v>14</v>
      </c>
      <c r="C614" s="95"/>
      <c r="D614" s="123"/>
      <c r="E614" s="121"/>
      <c r="F614" s="97"/>
      <c r="G614" s="256"/>
      <c r="H614" s="256"/>
      <c r="I614" s="258"/>
      <c r="J614" s="258"/>
      <c r="K614" s="259"/>
      <c r="L614" s="260"/>
      <c r="M614" s="260"/>
      <c r="N614" s="260"/>
      <c r="O614" s="259"/>
      <c r="P614" s="261"/>
    </row>
    <row r="615" spans="1:16" s="73" customFormat="1" ht="15.75">
      <c r="A615" s="136" t="s">
        <v>1045</v>
      </c>
      <c r="B615" s="57" t="s">
        <v>475</v>
      </c>
      <c r="C615" s="46" t="s">
        <v>27</v>
      </c>
      <c r="D615" s="56">
        <v>1268.5</v>
      </c>
      <c r="E615" s="48">
        <v>7.9</v>
      </c>
      <c r="F615" s="108">
        <f>ROUND(E615*D615,2)</f>
        <v>10021.15</v>
      </c>
      <c r="G615" s="256"/>
      <c r="H615" s="256"/>
      <c r="I615" s="258"/>
      <c r="J615" s="258"/>
      <c r="K615" s="259">
        <v>8.82</v>
      </c>
      <c r="L615" s="260">
        <f t="shared" si="185"/>
        <v>0</v>
      </c>
      <c r="M615" s="260">
        <f t="shared" si="186"/>
        <v>0</v>
      </c>
      <c r="N615" s="260">
        <f t="shared" si="187"/>
        <v>0</v>
      </c>
      <c r="O615" s="259">
        <f t="shared" ref="O615:O616" si="195">D615+H615-I615+J615-G615</f>
        <v>1268.5</v>
      </c>
      <c r="P615" s="261">
        <f t="shared" si="189"/>
        <v>11188.17</v>
      </c>
    </row>
    <row r="616" spans="1:16" s="73" customFormat="1" ht="15.75">
      <c r="A616" s="46" t="s">
        <v>1046</v>
      </c>
      <c r="B616" s="57" t="s">
        <v>476</v>
      </c>
      <c r="C616" s="46" t="s">
        <v>27</v>
      </c>
      <c r="D616" s="47">
        <v>341</v>
      </c>
      <c r="E616" s="106">
        <v>7.16</v>
      </c>
      <c r="F616" s="108">
        <f>ROUND(E616*D616,2)</f>
        <v>2441.56</v>
      </c>
      <c r="G616" s="256"/>
      <c r="H616" s="256"/>
      <c r="I616" s="258"/>
      <c r="J616" s="258"/>
      <c r="K616" s="259">
        <v>9.44</v>
      </c>
      <c r="L616" s="260">
        <f t="shared" si="185"/>
        <v>0</v>
      </c>
      <c r="M616" s="260">
        <f t="shared" si="186"/>
        <v>0</v>
      </c>
      <c r="N616" s="260">
        <f t="shared" si="187"/>
        <v>0</v>
      </c>
      <c r="O616" s="259">
        <f t="shared" si="195"/>
        <v>341</v>
      </c>
      <c r="P616" s="261">
        <f t="shared" si="189"/>
        <v>3219.04</v>
      </c>
    </row>
    <row r="617" spans="1:16" s="73" customFormat="1" ht="15.75">
      <c r="A617" s="46"/>
      <c r="B617" s="65" t="s">
        <v>1111</v>
      </c>
      <c r="C617" s="46"/>
      <c r="D617" s="69"/>
      <c r="E617" s="106"/>
      <c r="F617" s="103">
        <f>SUM(F615:F616)</f>
        <v>12462.71</v>
      </c>
      <c r="G617" s="256"/>
      <c r="H617" s="256"/>
      <c r="I617" s="258"/>
      <c r="J617" s="258"/>
      <c r="K617" s="259"/>
      <c r="L617" s="260"/>
      <c r="M617" s="260"/>
      <c r="N617" s="260"/>
      <c r="O617" s="259"/>
      <c r="P617" s="261"/>
    </row>
    <row r="618" spans="1:16" s="73" customFormat="1" ht="16.5" customHeight="1">
      <c r="A618" s="74" t="s">
        <v>1047</v>
      </c>
      <c r="B618" s="119" t="s">
        <v>477</v>
      </c>
      <c r="C618" s="95"/>
      <c r="D618" s="123"/>
      <c r="E618" s="121"/>
      <c r="F618" s="111"/>
      <c r="G618" s="256"/>
      <c r="H618" s="256"/>
      <c r="I618" s="258"/>
      <c r="J618" s="258"/>
      <c r="K618" s="259"/>
      <c r="L618" s="260"/>
      <c r="M618" s="260"/>
      <c r="N618" s="260"/>
      <c r="O618" s="259"/>
      <c r="P618" s="261"/>
    </row>
    <row r="619" spans="1:16" s="73" customFormat="1" ht="15" hidden="1" customHeight="1">
      <c r="A619" s="46"/>
      <c r="B619" s="57" t="s">
        <v>450</v>
      </c>
      <c r="C619" s="46"/>
      <c r="D619" s="69"/>
      <c r="E619" s="106"/>
      <c r="F619" s="108"/>
      <c r="G619" s="256"/>
      <c r="H619" s="256"/>
      <c r="I619" s="258"/>
      <c r="J619" s="258"/>
      <c r="K619" s="259"/>
      <c r="L619" s="260">
        <f t="shared" si="185"/>
        <v>0</v>
      </c>
      <c r="M619" s="260">
        <f t="shared" si="186"/>
        <v>0</v>
      </c>
      <c r="N619" s="260">
        <f t="shared" si="187"/>
        <v>0</v>
      </c>
      <c r="O619" s="259">
        <f t="shared" ref="O619:O629" si="196">D619+H619-I619+J619</f>
        <v>0</v>
      </c>
      <c r="P619" s="261">
        <f t="shared" si="189"/>
        <v>0</v>
      </c>
    </row>
    <row r="620" spans="1:16" s="73" customFormat="1" ht="15" hidden="1" customHeight="1">
      <c r="A620" s="46"/>
      <c r="B620" s="57" t="s">
        <v>450</v>
      </c>
      <c r="C620" s="46"/>
      <c r="D620" s="69"/>
      <c r="E620" s="106"/>
      <c r="F620" s="108"/>
      <c r="G620" s="256"/>
      <c r="H620" s="256"/>
      <c r="I620" s="258"/>
      <c r="J620" s="258"/>
      <c r="K620" s="259"/>
      <c r="L620" s="260">
        <f t="shared" si="185"/>
        <v>0</v>
      </c>
      <c r="M620" s="260">
        <f t="shared" si="186"/>
        <v>0</v>
      </c>
      <c r="N620" s="260">
        <f t="shared" si="187"/>
        <v>0</v>
      </c>
      <c r="O620" s="259">
        <f t="shared" si="196"/>
        <v>0</v>
      </c>
      <c r="P620" s="261">
        <f t="shared" si="189"/>
        <v>0</v>
      </c>
    </row>
    <row r="621" spans="1:16" s="73" customFormat="1" ht="15" hidden="1" customHeight="1">
      <c r="A621" s="46"/>
      <c r="B621" s="57" t="s">
        <v>450</v>
      </c>
      <c r="C621" s="46"/>
      <c r="D621" s="69"/>
      <c r="E621" s="106"/>
      <c r="F621" s="108"/>
      <c r="G621" s="256"/>
      <c r="H621" s="256"/>
      <c r="I621" s="258"/>
      <c r="J621" s="258"/>
      <c r="K621" s="259"/>
      <c r="L621" s="260">
        <f t="shared" si="185"/>
        <v>0</v>
      </c>
      <c r="M621" s="260">
        <f t="shared" si="186"/>
        <v>0</v>
      </c>
      <c r="N621" s="260">
        <f t="shared" si="187"/>
        <v>0</v>
      </c>
      <c r="O621" s="259">
        <f t="shared" si="196"/>
        <v>0</v>
      </c>
      <c r="P621" s="261">
        <f t="shared" si="189"/>
        <v>0</v>
      </c>
    </row>
    <row r="622" spans="1:16" s="73" customFormat="1" ht="15" hidden="1" customHeight="1">
      <c r="A622" s="46"/>
      <c r="B622" s="57" t="s">
        <v>450</v>
      </c>
      <c r="C622" s="46"/>
      <c r="D622" s="69"/>
      <c r="E622" s="106"/>
      <c r="F622" s="108"/>
      <c r="G622" s="256"/>
      <c r="H622" s="256"/>
      <c r="I622" s="258"/>
      <c r="J622" s="258"/>
      <c r="K622" s="259"/>
      <c r="L622" s="260">
        <f t="shared" si="185"/>
        <v>0</v>
      </c>
      <c r="M622" s="260">
        <f t="shared" si="186"/>
        <v>0</v>
      </c>
      <c r="N622" s="260">
        <f t="shared" si="187"/>
        <v>0</v>
      </c>
      <c r="O622" s="259">
        <f t="shared" si="196"/>
        <v>0</v>
      </c>
      <c r="P622" s="261">
        <f t="shared" si="189"/>
        <v>0</v>
      </c>
    </row>
    <row r="623" spans="1:16" s="73" customFormat="1" ht="15" hidden="1" customHeight="1">
      <c r="A623" s="46"/>
      <c r="B623" s="57" t="s">
        <v>450</v>
      </c>
      <c r="C623" s="46"/>
      <c r="D623" s="69"/>
      <c r="E623" s="106"/>
      <c r="F623" s="108"/>
      <c r="G623" s="256"/>
      <c r="H623" s="256"/>
      <c r="I623" s="258"/>
      <c r="J623" s="258"/>
      <c r="K623" s="259"/>
      <c r="L623" s="260">
        <f t="shared" si="185"/>
        <v>0</v>
      </c>
      <c r="M623" s="260">
        <f t="shared" si="186"/>
        <v>0</v>
      </c>
      <c r="N623" s="260">
        <f t="shared" si="187"/>
        <v>0</v>
      </c>
      <c r="O623" s="259">
        <f t="shared" si="196"/>
        <v>0</v>
      </c>
      <c r="P623" s="261">
        <f t="shared" si="189"/>
        <v>0</v>
      </c>
    </row>
    <row r="624" spans="1:16" s="73" customFormat="1" ht="15" hidden="1" customHeight="1">
      <c r="A624" s="46"/>
      <c r="B624" s="57" t="s">
        <v>450</v>
      </c>
      <c r="C624" s="46"/>
      <c r="D624" s="69"/>
      <c r="E624" s="106"/>
      <c r="F624" s="108"/>
      <c r="G624" s="256"/>
      <c r="H624" s="256"/>
      <c r="I624" s="258"/>
      <c r="J624" s="258"/>
      <c r="K624" s="259"/>
      <c r="L624" s="260">
        <f t="shared" si="185"/>
        <v>0</v>
      </c>
      <c r="M624" s="260">
        <f t="shared" si="186"/>
        <v>0</v>
      </c>
      <c r="N624" s="260">
        <f t="shared" si="187"/>
        <v>0</v>
      </c>
      <c r="O624" s="259">
        <f t="shared" si="196"/>
        <v>0</v>
      </c>
      <c r="P624" s="261">
        <f t="shared" si="189"/>
        <v>0</v>
      </c>
    </row>
    <row r="625" spans="1:16" s="73" customFormat="1" ht="15" hidden="1" customHeight="1">
      <c r="A625" s="46"/>
      <c r="B625" s="57" t="s">
        <v>450</v>
      </c>
      <c r="C625" s="46"/>
      <c r="D625" s="69"/>
      <c r="E625" s="106"/>
      <c r="F625" s="108"/>
      <c r="G625" s="256"/>
      <c r="H625" s="256"/>
      <c r="I625" s="258"/>
      <c r="J625" s="258"/>
      <c r="K625" s="259"/>
      <c r="L625" s="260">
        <f t="shared" si="185"/>
        <v>0</v>
      </c>
      <c r="M625" s="260">
        <f t="shared" si="186"/>
        <v>0</v>
      </c>
      <c r="N625" s="260">
        <f t="shared" si="187"/>
        <v>0</v>
      </c>
      <c r="O625" s="259">
        <f t="shared" si="196"/>
        <v>0</v>
      </c>
      <c r="P625" s="261">
        <f t="shared" si="189"/>
        <v>0</v>
      </c>
    </row>
    <row r="626" spans="1:16" s="73" customFormat="1" ht="15" hidden="1" customHeight="1">
      <c r="A626" s="46"/>
      <c r="B626" s="57" t="s">
        <v>450</v>
      </c>
      <c r="C626" s="46"/>
      <c r="D626" s="69"/>
      <c r="E626" s="106"/>
      <c r="F626" s="108"/>
      <c r="G626" s="256"/>
      <c r="H626" s="256"/>
      <c r="I626" s="258"/>
      <c r="J626" s="258"/>
      <c r="K626" s="259"/>
      <c r="L626" s="260">
        <f t="shared" si="185"/>
        <v>0</v>
      </c>
      <c r="M626" s="260">
        <f t="shared" si="186"/>
        <v>0</v>
      </c>
      <c r="N626" s="260">
        <f t="shared" si="187"/>
        <v>0</v>
      </c>
      <c r="O626" s="259">
        <f t="shared" si="196"/>
        <v>0</v>
      </c>
      <c r="P626" s="261">
        <f t="shared" si="189"/>
        <v>0</v>
      </c>
    </row>
    <row r="627" spans="1:16" s="73" customFormat="1" ht="15.75" hidden="1" customHeight="1">
      <c r="A627" s="49"/>
      <c r="B627" s="57" t="s">
        <v>450</v>
      </c>
      <c r="C627" s="57"/>
      <c r="D627" s="62"/>
      <c r="E627" s="106"/>
      <c r="F627" s="60"/>
      <c r="G627" s="256"/>
      <c r="H627" s="256"/>
      <c r="I627" s="258"/>
      <c r="J627" s="258"/>
      <c r="K627" s="259"/>
      <c r="L627" s="260">
        <f t="shared" si="185"/>
        <v>0</v>
      </c>
      <c r="M627" s="260">
        <f t="shared" si="186"/>
        <v>0</v>
      </c>
      <c r="N627" s="260">
        <f t="shared" si="187"/>
        <v>0</v>
      </c>
      <c r="O627" s="259">
        <f t="shared" si="196"/>
        <v>0</v>
      </c>
      <c r="P627" s="261">
        <f t="shared" si="189"/>
        <v>0</v>
      </c>
    </row>
    <row r="628" spans="1:16" s="73" customFormat="1" ht="15.75" hidden="1" customHeight="1">
      <c r="A628" s="49"/>
      <c r="B628" s="57" t="s">
        <v>450</v>
      </c>
      <c r="C628" s="48"/>
      <c r="D628" s="69"/>
      <c r="E628" s="106"/>
      <c r="F628" s="60"/>
      <c r="G628" s="256"/>
      <c r="H628" s="256"/>
      <c r="I628" s="258"/>
      <c r="J628" s="258"/>
      <c r="K628" s="259"/>
      <c r="L628" s="260">
        <f t="shared" si="185"/>
        <v>0</v>
      </c>
      <c r="M628" s="260">
        <f t="shared" si="186"/>
        <v>0</v>
      </c>
      <c r="N628" s="260">
        <f t="shared" si="187"/>
        <v>0</v>
      </c>
      <c r="O628" s="259">
        <f t="shared" si="196"/>
        <v>0</v>
      </c>
      <c r="P628" s="261">
        <f t="shared" si="189"/>
        <v>0</v>
      </c>
    </row>
    <row r="629" spans="1:16" s="73" customFormat="1" ht="15" hidden="1" customHeight="1">
      <c r="A629" s="46"/>
      <c r="B629" s="57" t="s">
        <v>450</v>
      </c>
      <c r="C629" s="46"/>
      <c r="D629" s="69"/>
      <c r="E629" s="106"/>
      <c r="F629" s="108"/>
      <c r="G629" s="256"/>
      <c r="H629" s="256"/>
      <c r="I629" s="258"/>
      <c r="J629" s="258"/>
      <c r="K629" s="259"/>
      <c r="L629" s="260">
        <f t="shared" si="185"/>
        <v>0</v>
      </c>
      <c r="M629" s="260">
        <f t="shared" si="186"/>
        <v>0</v>
      </c>
      <c r="N629" s="260">
        <f t="shared" si="187"/>
        <v>0</v>
      </c>
      <c r="O629" s="259">
        <f t="shared" si="196"/>
        <v>0</v>
      </c>
      <c r="P629" s="261">
        <f t="shared" si="189"/>
        <v>0</v>
      </c>
    </row>
    <row r="630" spans="1:16" s="73" customFormat="1" ht="15" hidden="1" customHeight="1">
      <c r="A630" s="46"/>
      <c r="B630" s="57" t="s">
        <v>450</v>
      </c>
      <c r="C630" s="46"/>
      <c r="D630" s="69"/>
      <c r="E630" s="106"/>
      <c r="F630" s="108"/>
      <c r="G630" s="256"/>
      <c r="H630" s="256"/>
      <c r="I630" s="258"/>
      <c r="J630" s="258"/>
      <c r="K630" s="259"/>
      <c r="L630" s="260">
        <f t="shared" ref="L630:L713" si="197">ROUND(H630*K630,2)</f>
        <v>0</v>
      </c>
      <c r="M630" s="260">
        <f t="shared" ref="M630:M713" si="198">ROUND(I630*K630,2)</f>
        <v>0</v>
      </c>
      <c r="N630" s="260">
        <f t="shared" ref="N630:N713" si="199">ROUND(J630*K630,2)</f>
        <v>0</v>
      </c>
      <c r="O630" s="259">
        <f t="shared" ref="O630:O656" si="200">D630+H630-I630+J630</f>
        <v>0</v>
      </c>
      <c r="P630" s="261">
        <f t="shared" ref="P630:P713" si="201">ROUND(O630*K630,2)</f>
        <v>0</v>
      </c>
    </row>
    <row r="631" spans="1:16" s="73" customFormat="1" ht="15.75" hidden="1" customHeight="1">
      <c r="A631" s="49"/>
      <c r="B631" s="57" t="s">
        <v>450</v>
      </c>
      <c r="C631" s="48"/>
      <c r="D631" s="69"/>
      <c r="E631" s="106"/>
      <c r="F631" s="60"/>
      <c r="G631" s="256"/>
      <c r="H631" s="256"/>
      <c r="I631" s="258"/>
      <c r="J631" s="258"/>
      <c r="K631" s="259"/>
      <c r="L631" s="260">
        <f t="shared" si="197"/>
        <v>0</v>
      </c>
      <c r="M631" s="260">
        <f t="shared" si="198"/>
        <v>0</v>
      </c>
      <c r="N631" s="260">
        <f t="shared" si="199"/>
        <v>0</v>
      </c>
      <c r="O631" s="259">
        <f t="shared" si="200"/>
        <v>0</v>
      </c>
      <c r="P631" s="261">
        <f t="shared" si="201"/>
        <v>0</v>
      </c>
    </row>
    <row r="632" spans="1:16" s="104" customFormat="1" ht="16.5" customHeight="1">
      <c r="A632" s="46" t="s">
        <v>1048</v>
      </c>
      <c r="B632" s="57" t="s">
        <v>478</v>
      </c>
      <c r="C632" s="115" t="s">
        <v>23</v>
      </c>
      <c r="D632" s="69">
        <v>28</v>
      </c>
      <c r="E632" s="106">
        <v>33.31</v>
      </c>
      <c r="F632" s="108">
        <f>ROUND(E632*D632,2)</f>
        <v>932.68</v>
      </c>
      <c r="G632" s="256"/>
      <c r="H632" s="256"/>
      <c r="I632" s="258"/>
      <c r="J632" s="258"/>
      <c r="K632" s="259">
        <v>33.24</v>
      </c>
      <c r="L632" s="260">
        <f t="shared" si="197"/>
        <v>0</v>
      </c>
      <c r="M632" s="260">
        <f t="shared" si="198"/>
        <v>0</v>
      </c>
      <c r="N632" s="260">
        <f t="shared" si="199"/>
        <v>0</v>
      </c>
      <c r="O632" s="259">
        <f>D632+H632-I632+J632-G632</f>
        <v>28</v>
      </c>
      <c r="P632" s="261">
        <f t="shared" si="201"/>
        <v>930.72</v>
      </c>
    </row>
    <row r="633" spans="1:16" s="73" customFormat="1" ht="16.5" customHeight="1">
      <c r="A633" s="46"/>
      <c r="B633" s="65" t="s">
        <v>1110</v>
      </c>
      <c r="C633" s="46"/>
      <c r="D633" s="69"/>
      <c r="E633" s="106"/>
      <c r="F633" s="103">
        <f>SUM(F632)</f>
        <v>932.68</v>
      </c>
      <c r="G633" s="256"/>
      <c r="H633" s="256"/>
      <c r="I633" s="258"/>
      <c r="J633" s="258"/>
      <c r="K633" s="259"/>
      <c r="L633" s="260"/>
      <c r="M633" s="260"/>
      <c r="N633" s="260"/>
      <c r="O633" s="259"/>
      <c r="P633" s="261"/>
    </row>
    <row r="634" spans="1:16" s="73" customFormat="1" ht="16.5" customHeight="1">
      <c r="A634" s="74" t="s">
        <v>1049</v>
      </c>
      <c r="B634" s="119" t="s">
        <v>15</v>
      </c>
      <c r="C634" s="95"/>
      <c r="D634" s="123"/>
      <c r="E634" s="121"/>
      <c r="F634" s="111"/>
      <c r="G634" s="256"/>
      <c r="H634" s="256"/>
      <c r="I634" s="258"/>
      <c r="J634" s="258"/>
      <c r="K634" s="259"/>
      <c r="L634" s="260"/>
      <c r="M634" s="260"/>
      <c r="N634" s="260"/>
      <c r="O634" s="259"/>
      <c r="P634" s="261"/>
    </row>
    <row r="635" spans="1:16" s="73" customFormat="1" ht="16.5" customHeight="1">
      <c r="A635" s="46" t="s">
        <v>1050</v>
      </c>
      <c r="B635" s="57" t="s">
        <v>479</v>
      </c>
      <c r="C635" s="115" t="s">
        <v>23</v>
      </c>
      <c r="D635" s="69">
        <v>28</v>
      </c>
      <c r="E635" s="106">
        <v>68.75</v>
      </c>
      <c r="F635" s="108">
        <f t="shared" ref="F635:F637" si="202">ROUND(E635*D635,2)</f>
        <v>1925</v>
      </c>
      <c r="G635" s="256"/>
      <c r="H635" s="256"/>
      <c r="I635" s="258"/>
      <c r="J635" s="258"/>
      <c r="K635" s="259">
        <v>79.78</v>
      </c>
      <c r="L635" s="260">
        <f t="shared" si="197"/>
        <v>0</v>
      </c>
      <c r="M635" s="260">
        <f t="shared" si="198"/>
        <v>0</v>
      </c>
      <c r="N635" s="260">
        <f t="shared" si="199"/>
        <v>0</v>
      </c>
      <c r="O635" s="259">
        <f t="shared" ref="O635:O637" si="203">D635+H635-I635+J635-G635</f>
        <v>28</v>
      </c>
      <c r="P635" s="261">
        <f t="shared" si="201"/>
        <v>2233.84</v>
      </c>
    </row>
    <row r="636" spans="1:16" s="73" customFormat="1" ht="16.5" customHeight="1">
      <c r="A636" s="46" t="s">
        <v>1051</v>
      </c>
      <c r="B636" s="57" t="s">
        <v>480</v>
      </c>
      <c r="C636" s="115" t="s">
        <v>23</v>
      </c>
      <c r="D636" s="69">
        <v>14</v>
      </c>
      <c r="E636" s="106">
        <v>6.37</v>
      </c>
      <c r="F636" s="108">
        <f t="shared" si="202"/>
        <v>89.18</v>
      </c>
      <c r="G636" s="256"/>
      <c r="H636" s="256"/>
      <c r="I636" s="258"/>
      <c r="J636" s="258"/>
      <c r="K636" s="259">
        <v>10.63</v>
      </c>
      <c r="L636" s="260">
        <f t="shared" si="197"/>
        <v>0</v>
      </c>
      <c r="M636" s="260">
        <f t="shared" si="198"/>
        <v>0</v>
      </c>
      <c r="N636" s="260">
        <f t="shared" si="199"/>
        <v>0</v>
      </c>
      <c r="O636" s="259">
        <f t="shared" si="203"/>
        <v>14</v>
      </c>
      <c r="P636" s="261">
        <f t="shared" si="201"/>
        <v>148.82</v>
      </c>
    </row>
    <row r="637" spans="1:16" s="73" customFormat="1" ht="16.5" customHeight="1">
      <c r="A637" s="46" t="s">
        <v>1052</v>
      </c>
      <c r="B637" s="57" t="s">
        <v>483</v>
      </c>
      <c r="C637" s="115" t="s">
        <v>23</v>
      </c>
      <c r="D637" s="69">
        <v>1</v>
      </c>
      <c r="E637" s="106">
        <v>4698.8500000000004</v>
      </c>
      <c r="F637" s="108">
        <f t="shared" si="202"/>
        <v>4698.8500000000004</v>
      </c>
      <c r="G637" s="256"/>
      <c r="H637" s="256"/>
      <c r="I637" s="258"/>
      <c r="J637" s="258"/>
      <c r="K637" s="259">
        <v>5446.34</v>
      </c>
      <c r="L637" s="260">
        <f t="shared" si="197"/>
        <v>0</v>
      </c>
      <c r="M637" s="260">
        <f t="shared" si="198"/>
        <v>0</v>
      </c>
      <c r="N637" s="260">
        <f t="shared" si="199"/>
        <v>0</v>
      </c>
      <c r="O637" s="259">
        <f t="shared" si="203"/>
        <v>1</v>
      </c>
      <c r="P637" s="261">
        <f t="shared" si="201"/>
        <v>5446.34</v>
      </c>
    </row>
    <row r="638" spans="1:16" s="73" customFormat="1" ht="16.5" customHeight="1">
      <c r="A638" s="49"/>
      <c r="B638" s="65" t="s">
        <v>1109</v>
      </c>
      <c r="C638" s="46"/>
      <c r="D638" s="69"/>
      <c r="E638" s="106"/>
      <c r="F638" s="103">
        <f>SUM(F635:F637)</f>
        <v>6713.0300000000007</v>
      </c>
      <c r="G638" s="256"/>
      <c r="H638" s="256"/>
      <c r="I638" s="258"/>
      <c r="J638" s="258"/>
      <c r="K638" s="259"/>
      <c r="L638" s="260"/>
      <c r="M638" s="260"/>
      <c r="N638" s="260"/>
      <c r="O638" s="259"/>
      <c r="P638" s="261"/>
    </row>
    <row r="639" spans="1:16" s="73" customFormat="1" ht="16.5" customHeight="1">
      <c r="A639" s="74" t="s">
        <v>1053</v>
      </c>
      <c r="B639" s="32" t="s">
        <v>481</v>
      </c>
      <c r="C639" s="75"/>
      <c r="D639" s="91"/>
      <c r="E639" s="85"/>
      <c r="F639" s="86"/>
      <c r="G639" s="256"/>
      <c r="H639" s="256"/>
      <c r="I639" s="258"/>
      <c r="J639" s="258"/>
      <c r="K639" s="259"/>
      <c r="L639" s="260"/>
      <c r="M639" s="260"/>
      <c r="N639" s="260"/>
      <c r="O639" s="259"/>
      <c r="P639" s="261"/>
    </row>
    <row r="640" spans="1:16" s="73" customFormat="1" ht="16.5" customHeight="1">
      <c r="A640" s="46" t="s">
        <v>1054</v>
      </c>
      <c r="B640" s="57" t="s">
        <v>482</v>
      </c>
      <c r="C640" s="115" t="s">
        <v>23</v>
      </c>
      <c r="D640" s="69">
        <v>5</v>
      </c>
      <c r="E640" s="106">
        <v>116.16</v>
      </c>
      <c r="F640" s="108">
        <f t="shared" ref="F640:F641" si="204">ROUND(E640*D640,2)</f>
        <v>580.79999999999995</v>
      </c>
      <c r="G640" s="256"/>
      <c r="H640" s="256"/>
      <c r="I640" s="258"/>
      <c r="J640" s="258"/>
      <c r="K640" s="259">
        <v>158.24</v>
      </c>
      <c r="L640" s="260">
        <f t="shared" si="197"/>
        <v>0</v>
      </c>
      <c r="M640" s="260">
        <f t="shared" si="198"/>
        <v>0</v>
      </c>
      <c r="N640" s="260">
        <f t="shared" si="199"/>
        <v>0</v>
      </c>
      <c r="O640" s="259">
        <f t="shared" ref="O640:O641" si="205">D640+H640-I640+J640-G640</f>
        <v>5</v>
      </c>
      <c r="P640" s="261">
        <f t="shared" si="201"/>
        <v>791.2</v>
      </c>
    </row>
    <row r="641" spans="1:16" s="73" customFormat="1" ht="16.5" customHeight="1">
      <c r="A641" s="46" t="s">
        <v>1055</v>
      </c>
      <c r="B641" s="57" t="s">
        <v>443</v>
      </c>
      <c r="C641" s="115" t="s">
        <v>23</v>
      </c>
      <c r="D641" s="69">
        <v>41</v>
      </c>
      <c r="E641" s="106">
        <v>7.19</v>
      </c>
      <c r="F641" s="108">
        <f t="shared" si="204"/>
        <v>294.79000000000002</v>
      </c>
      <c r="G641" s="256"/>
      <c r="H641" s="256"/>
      <c r="I641" s="258"/>
      <c r="J641" s="258"/>
      <c r="K641" s="259">
        <v>12.11</v>
      </c>
      <c r="L641" s="260">
        <f t="shared" si="197"/>
        <v>0</v>
      </c>
      <c r="M641" s="260">
        <f t="shared" si="198"/>
        <v>0</v>
      </c>
      <c r="N641" s="260">
        <f t="shared" si="199"/>
        <v>0</v>
      </c>
      <c r="O641" s="259">
        <f t="shared" si="205"/>
        <v>41</v>
      </c>
      <c r="P641" s="261">
        <f t="shared" si="201"/>
        <v>496.51</v>
      </c>
    </row>
    <row r="642" spans="1:16" s="73" customFormat="1" ht="16.5" customHeight="1">
      <c r="A642" s="46"/>
      <c r="B642" s="65" t="s">
        <v>1108</v>
      </c>
      <c r="C642" s="46"/>
      <c r="D642" s="69"/>
      <c r="E642" s="106"/>
      <c r="F642" s="103">
        <f>SUM(F640:F641)</f>
        <v>875.58999999999992</v>
      </c>
      <c r="G642" s="256"/>
      <c r="H642" s="256"/>
      <c r="I642" s="258"/>
      <c r="J642" s="258"/>
      <c r="K642" s="259"/>
      <c r="L642" s="260"/>
      <c r="M642" s="260"/>
      <c r="N642" s="260"/>
      <c r="O642" s="259"/>
      <c r="P642" s="261"/>
    </row>
    <row r="643" spans="1:16" s="73" customFormat="1" ht="16.5" customHeight="1">
      <c r="A643" s="74" t="s">
        <v>1056</v>
      </c>
      <c r="B643" s="32" t="s">
        <v>484</v>
      </c>
      <c r="C643" s="75"/>
      <c r="D643" s="91"/>
      <c r="E643" s="85"/>
      <c r="F643" s="86"/>
      <c r="G643" s="256"/>
      <c r="H643" s="256"/>
      <c r="I643" s="258"/>
      <c r="J643" s="258"/>
      <c r="K643" s="259"/>
      <c r="L643" s="260"/>
      <c r="M643" s="260"/>
      <c r="N643" s="260"/>
      <c r="O643" s="259"/>
      <c r="P643" s="261"/>
    </row>
    <row r="644" spans="1:16" s="73" customFormat="1" ht="15" hidden="1" customHeight="1">
      <c r="A644" s="46"/>
      <c r="B644" s="57" t="s">
        <v>450</v>
      </c>
      <c r="C644" s="46"/>
      <c r="D644" s="69"/>
      <c r="E644" s="106"/>
      <c r="F644" s="108"/>
      <c r="G644" s="256"/>
      <c r="H644" s="256"/>
      <c r="I644" s="258"/>
      <c r="J644" s="258"/>
      <c r="K644" s="259"/>
      <c r="L644" s="260">
        <f t="shared" si="197"/>
        <v>0</v>
      </c>
      <c r="M644" s="260">
        <f t="shared" si="198"/>
        <v>0</v>
      </c>
      <c r="N644" s="260">
        <f t="shared" si="199"/>
        <v>0</v>
      </c>
      <c r="O644" s="259">
        <f t="shared" si="200"/>
        <v>0</v>
      </c>
      <c r="P644" s="261">
        <f t="shared" si="201"/>
        <v>0</v>
      </c>
    </row>
    <row r="645" spans="1:16" s="73" customFormat="1" ht="15" hidden="1" customHeight="1">
      <c r="A645" s="46"/>
      <c r="B645" s="57" t="s">
        <v>450</v>
      </c>
      <c r="C645" s="46"/>
      <c r="D645" s="69"/>
      <c r="E645" s="106"/>
      <c r="F645" s="108"/>
      <c r="G645" s="256"/>
      <c r="H645" s="256"/>
      <c r="I645" s="258"/>
      <c r="J645" s="258"/>
      <c r="K645" s="259"/>
      <c r="L645" s="260">
        <f t="shared" si="197"/>
        <v>0</v>
      </c>
      <c r="M645" s="260">
        <f t="shared" si="198"/>
        <v>0</v>
      </c>
      <c r="N645" s="260">
        <f t="shared" si="199"/>
        <v>0</v>
      </c>
      <c r="O645" s="259">
        <f t="shared" si="200"/>
        <v>0</v>
      </c>
      <c r="P645" s="261">
        <f t="shared" si="201"/>
        <v>0</v>
      </c>
    </row>
    <row r="646" spans="1:16" s="73" customFormat="1" ht="15" hidden="1" customHeight="1">
      <c r="A646" s="46"/>
      <c r="B646" s="57" t="s">
        <v>450</v>
      </c>
      <c r="C646" s="46"/>
      <c r="D646" s="69"/>
      <c r="E646" s="106"/>
      <c r="F646" s="108"/>
      <c r="G646" s="256"/>
      <c r="H646" s="256"/>
      <c r="I646" s="258"/>
      <c r="J646" s="258"/>
      <c r="K646" s="259"/>
      <c r="L646" s="260">
        <f t="shared" si="197"/>
        <v>0</v>
      </c>
      <c r="M646" s="260">
        <f t="shared" si="198"/>
        <v>0</v>
      </c>
      <c r="N646" s="260">
        <f t="shared" si="199"/>
        <v>0</v>
      </c>
      <c r="O646" s="259">
        <f t="shared" si="200"/>
        <v>0</v>
      </c>
      <c r="P646" s="261">
        <f t="shared" si="201"/>
        <v>0</v>
      </c>
    </row>
    <row r="647" spans="1:16" s="73" customFormat="1" ht="15" hidden="1" customHeight="1">
      <c r="A647" s="46"/>
      <c r="B647" s="57" t="s">
        <v>450</v>
      </c>
      <c r="C647" s="46"/>
      <c r="D647" s="69"/>
      <c r="E647" s="106"/>
      <c r="F647" s="108"/>
      <c r="G647" s="256"/>
      <c r="H647" s="256"/>
      <c r="I647" s="258"/>
      <c r="J647" s="258"/>
      <c r="K647" s="259"/>
      <c r="L647" s="260">
        <f t="shared" si="197"/>
        <v>0</v>
      </c>
      <c r="M647" s="260">
        <f t="shared" si="198"/>
        <v>0</v>
      </c>
      <c r="N647" s="260">
        <f t="shared" si="199"/>
        <v>0</v>
      </c>
      <c r="O647" s="259">
        <f t="shared" si="200"/>
        <v>0</v>
      </c>
      <c r="P647" s="261">
        <f t="shared" si="201"/>
        <v>0</v>
      </c>
    </row>
    <row r="648" spans="1:16" s="73" customFormat="1" ht="15" hidden="1" customHeight="1">
      <c r="A648" s="46"/>
      <c r="B648" s="57" t="s">
        <v>450</v>
      </c>
      <c r="C648" s="46"/>
      <c r="D648" s="69"/>
      <c r="E648" s="106"/>
      <c r="F648" s="108"/>
      <c r="G648" s="256"/>
      <c r="H648" s="256"/>
      <c r="I648" s="258"/>
      <c r="J648" s="258"/>
      <c r="K648" s="259"/>
      <c r="L648" s="260">
        <f t="shared" si="197"/>
        <v>0</v>
      </c>
      <c r="M648" s="260">
        <f t="shared" si="198"/>
        <v>0</v>
      </c>
      <c r="N648" s="260">
        <f t="shared" si="199"/>
        <v>0</v>
      </c>
      <c r="O648" s="259">
        <f t="shared" si="200"/>
        <v>0</v>
      </c>
      <c r="P648" s="261">
        <f t="shared" si="201"/>
        <v>0</v>
      </c>
    </row>
    <row r="649" spans="1:16" s="73" customFormat="1" ht="15" hidden="1" customHeight="1">
      <c r="A649" s="46"/>
      <c r="B649" s="57" t="s">
        <v>450</v>
      </c>
      <c r="C649" s="46"/>
      <c r="D649" s="69"/>
      <c r="E649" s="106"/>
      <c r="F649" s="108"/>
      <c r="G649" s="256"/>
      <c r="H649" s="256"/>
      <c r="I649" s="258"/>
      <c r="J649" s="258"/>
      <c r="K649" s="259"/>
      <c r="L649" s="260">
        <f t="shared" si="197"/>
        <v>0</v>
      </c>
      <c r="M649" s="260">
        <f t="shared" si="198"/>
        <v>0</v>
      </c>
      <c r="N649" s="260">
        <f t="shared" si="199"/>
        <v>0</v>
      </c>
      <c r="O649" s="259">
        <f t="shared" si="200"/>
        <v>0</v>
      </c>
      <c r="P649" s="261">
        <f t="shared" si="201"/>
        <v>0</v>
      </c>
    </row>
    <row r="650" spans="1:16" s="73" customFormat="1" ht="15" hidden="1" customHeight="1">
      <c r="A650" s="46"/>
      <c r="B650" s="57" t="s">
        <v>450</v>
      </c>
      <c r="C650" s="46"/>
      <c r="D650" s="69"/>
      <c r="E650" s="106"/>
      <c r="F650" s="108"/>
      <c r="G650" s="256"/>
      <c r="H650" s="256"/>
      <c r="I650" s="258"/>
      <c r="J650" s="258"/>
      <c r="K650" s="259"/>
      <c r="L650" s="260">
        <f t="shared" si="197"/>
        <v>0</v>
      </c>
      <c r="M650" s="260">
        <f t="shared" si="198"/>
        <v>0</v>
      </c>
      <c r="N650" s="260">
        <f t="shared" si="199"/>
        <v>0</v>
      </c>
      <c r="O650" s="259">
        <f t="shared" si="200"/>
        <v>0</v>
      </c>
      <c r="P650" s="261">
        <f t="shared" si="201"/>
        <v>0</v>
      </c>
    </row>
    <row r="651" spans="1:16" s="73" customFormat="1" ht="15" hidden="1" customHeight="1">
      <c r="A651" s="46"/>
      <c r="B651" s="57" t="s">
        <v>450</v>
      </c>
      <c r="C651" s="46"/>
      <c r="D651" s="69"/>
      <c r="E651" s="106"/>
      <c r="F651" s="108"/>
      <c r="G651" s="256"/>
      <c r="H651" s="256"/>
      <c r="I651" s="258"/>
      <c r="J651" s="258"/>
      <c r="K651" s="259"/>
      <c r="L651" s="260">
        <f t="shared" si="197"/>
        <v>0</v>
      </c>
      <c r="M651" s="260">
        <f t="shared" si="198"/>
        <v>0</v>
      </c>
      <c r="N651" s="260">
        <f t="shared" si="199"/>
        <v>0</v>
      </c>
      <c r="O651" s="259">
        <f t="shared" si="200"/>
        <v>0</v>
      </c>
      <c r="P651" s="261">
        <f t="shared" si="201"/>
        <v>0</v>
      </c>
    </row>
    <row r="652" spans="1:16" s="73" customFormat="1" ht="15.75" hidden="1" customHeight="1">
      <c r="A652" s="49"/>
      <c r="B652" s="57" t="s">
        <v>450</v>
      </c>
      <c r="C652" s="57"/>
      <c r="D652" s="62"/>
      <c r="E652" s="106"/>
      <c r="F652" s="60"/>
      <c r="G652" s="256"/>
      <c r="H652" s="256"/>
      <c r="I652" s="258"/>
      <c r="J652" s="258"/>
      <c r="K652" s="259"/>
      <c r="L652" s="260">
        <f t="shared" si="197"/>
        <v>0</v>
      </c>
      <c r="M652" s="260">
        <f t="shared" si="198"/>
        <v>0</v>
      </c>
      <c r="N652" s="260">
        <f t="shared" si="199"/>
        <v>0</v>
      </c>
      <c r="O652" s="259">
        <f t="shared" si="200"/>
        <v>0</v>
      </c>
      <c r="P652" s="261">
        <f t="shared" si="201"/>
        <v>0</v>
      </c>
    </row>
    <row r="653" spans="1:16" s="73" customFormat="1" ht="15.75" hidden="1" customHeight="1">
      <c r="A653" s="49"/>
      <c r="B653" s="57" t="s">
        <v>450</v>
      </c>
      <c r="C653" s="48"/>
      <c r="D653" s="69"/>
      <c r="E653" s="106"/>
      <c r="F653" s="60"/>
      <c r="G653" s="256"/>
      <c r="H653" s="256"/>
      <c r="I653" s="258"/>
      <c r="J653" s="258"/>
      <c r="K653" s="259"/>
      <c r="L653" s="260">
        <f t="shared" si="197"/>
        <v>0</v>
      </c>
      <c r="M653" s="260">
        <f t="shared" si="198"/>
        <v>0</v>
      </c>
      <c r="N653" s="260">
        <f t="shared" si="199"/>
        <v>0</v>
      </c>
      <c r="O653" s="259">
        <f t="shared" si="200"/>
        <v>0</v>
      </c>
      <c r="P653" s="261">
        <f t="shared" si="201"/>
        <v>0</v>
      </c>
    </row>
    <row r="654" spans="1:16" s="73" customFormat="1" ht="15" hidden="1" customHeight="1">
      <c r="A654" s="46"/>
      <c r="B654" s="57" t="s">
        <v>450</v>
      </c>
      <c r="C654" s="46"/>
      <c r="D654" s="69"/>
      <c r="E654" s="106"/>
      <c r="F654" s="108"/>
      <c r="G654" s="256"/>
      <c r="H654" s="256"/>
      <c r="I654" s="258"/>
      <c r="J654" s="258"/>
      <c r="K654" s="259"/>
      <c r="L654" s="260">
        <f t="shared" si="197"/>
        <v>0</v>
      </c>
      <c r="M654" s="260">
        <f t="shared" si="198"/>
        <v>0</v>
      </c>
      <c r="N654" s="260">
        <f t="shared" si="199"/>
        <v>0</v>
      </c>
      <c r="O654" s="259">
        <f t="shared" si="200"/>
        <v>0</v>
      </c>
      <c r="P654" s="261">
        <f t="shared" si="201"/>
        <v>0</v>
      </c>
    </row>
    <row r="655" spans="1:16" s="73" customFormat="1" ht="15" hidden="1" customHeight="1">
      <c r="A655" s="46"/>
      <c r="B655" s="57" t="s">
        <v>450</v>
      </c>
      <c r="C655" s="46"/>
      <c r="D655" s="69"/>
      <c r="E655" s="106"/>
      <c r="F655" s="108"/>
      <c r="G655" s="256"/>
      <c r="H655" s="256"/>
      <c r="I655" s="258"/>
      <c r="J655" s="258"/>
      <c r="K655" s="259"/>
      <c r="L655" s="260">
        <f t="shared" si="197"/>
        <v>0</v>
      </c>
      <c r="M655" s="260">
        <f t="shared" si="198"/>
        <v>0</v>
      </c>
      <c r="N655" s="260">
        <f t="shared" si="199"/>
        <v>0</v>
      </c>
      <c r="O655" s="259">
        <f t="shared" si="200"/>
        <v>0</v>
      </c>
      <c r="P655" s="261">
        <f t="shared" si="201"/>
        <v>0</v>
      </c>
    </row>
    <row r="656" spans="1:16" s="73" customFormat="1" ht="15.75" hidden="1" customHeight="1">
      <c r="A656" s="49"/>
      <c r="B656" s="57" t="s">
        <v>450</v>
      </c>
      <c r="C656" s="48"/>
      <c r="D656" s="69"/>
      <c r="E656" s="106"/>
      <c r="F656" s="60"/>
      <c r="G656" s="256"/>
      <c r="H656" s="256"/>
      <c r="I656" s="258"/>
      <c r="J656" s="258"/>
      <c r="K656" s="259"/>
      <c r="L656" s="260">
        <f t="shared" si="197"/>
        <v>0</v>
      </c>
      <c r="M656" s="260">
        <f t="shared" si="198"/>
        <v>0</v>
      </c>
      <c r="N656" s="260">
        <f t="shared" si="199"/>
        <v>0</v>
      </c>
      <c r="O656" s="259">
        <f t="shared" si="200"/>
        <v>0</v>
      </c>
      <c r="P656" s="261">
        <f t="shared" si="201"/>
        <v>0</v>
      </c>
    </row>
    <row r="657" spans="1:16" s="104" customFormat="1" ht="16.5" customHeight="1">
      <c r="A657" s="46" t="s">
        <v>1057</v>
      </c>
      <c r="B657" s="57" t="s">
        <v>485</v>
      </c>
      <c r="C657" s="46" t="s">
        <v>27</v>
      </c>
      <c r="D657" s="69">
        <v>1.3</v>
      </c>
      <c r="E657" s="106">
        <v>6.76</v>
      </c>
      <c r="F657" s="108">
        <f t="shared" ref="F657:F662" si="206">D657*E657</f>
        <v>8.7880000000000003</v>
      </c>
      <c r="G657" s="256"/>
      <c r="H657" s="256"/>
      <c r="I657" s="258"/>
      <c r="J657" s="258"/>
      <c r="K657" s="259">
        <v>7.27</v>
      </c>
      <c r="L657" s="260">
        <f t="shared" si="197"/>
        <v>0</v>
      </c>
      <c r="M657" s="260">
        <f t="shared" si="198"/>
        <v>0</v>
      </c>
      <c r="N657" s="260">
        <f t="shared" si="199"/>
        <v>0</v>
      </c>
      <c r="O657" s="259">
        <f t="shared" ref="O657:O662" si="207">D657+H657-I657+J657-G657</f>
        <v>1.3</v>
      </c>
      <c r="P657" s="261">
        <f t="shared" si="201"/>
        <v>9.4499999999999993</v>
      </c>
    </row>
    <row r="658" spans="1:16" s="104" customFormat="1" ht="16.5" customHeight="1">
      <c r="A658" s="46" t="s">
        <v>1058</v>
      </c>
      <c r="B658" s="57" t="s">
        <v>486</v>
      </c>
      <c r="C658" s="46" t="s">
        <v>27</v>
      </c>
      <c r="D658" s="69">
        <v>119.3</v>
      </c>
      <c r="E658" s="106">
        <v>5.34</v>
      </c>
      <c r="F658" s="108">
        <f t="shared" si="206"/>
        <v>637.06200000000001</v>
      </c>
      <c r="G658" s="256"/>
      <c r="H658" s="256"/>
      <c r="I658" s="258"/>
      <c r="J658" s="258"/>
      <c r="K658" s="259">
        <v>9.4700000000000006</v>
      </c>
      <c r="L658" s="260">
        <f t="shared" si="197"/>
        <v>0</v>
      </c>
      <c r="M658" s="260">
        <f t="shared" si="198"/>
        <v>0</v>
      </c>
      <c r="N658" s="260">
        <f t="shared" si="199"/>
        <v>0</v>
      </c>
      <c r="O658" s="259">
        <f t="shared" si="207"/>
        <v>119.3</v>
      </c>
      <c r="P658" s="261">
        <f t="shared" si="201"/>
        <v>1129.77</v>
      </c>
    </row>
    <row r="659" spans="1:16" s="104" customFormat="1" ht="16.5" customHeight="1">
      <c r="A659" s="46" t="s">
        <v>1059</v>
      </c>
      <c r="B659" s="57" t="s">
        <v>487</v>
      </c>
      <c r="C659" s="46" t="s">
        <v>27</v>
      </c>
      <c r="D659" s="69">
        <v>50.4</v>
      </c>
      <c r="E659" s="106">
        <v>23.76</v>
      </c>
      <c r="F659" s="108">
        <f t="shared" si="206"/>
        <v>1197.5040000000001</v>
      </c>
      <c r="G659" s="256"/>
      <c r="H659" s="256"/>
      <c r="I659" s="258"/>
      <c r="J659" s="258"/>
      <c r="K659" s="259">
        <v>28.81</v>
      </c>
      <c r="L659" s="260">
        <f t="shared" si="197"/>
        <v>0</v>
      </c>
      <c r="M659" s="260">
        <f t="shared" si="198"/>
        <v>0</v>
      </c>
      <c r="N659" s="260">
        <f t="shared" si="199"/>
        <v>0</v>
      </c>
      <c r="O659" s="259">
        <f t="shared" si="207"/>
        <v>50.4</v>
      </c>
      <c r="P659" s="261">
        <f t="shared" si="201"/>
        <v>1452.02</v>
      </c>
    </row>
    <row r="660" spans="1:16" s="104" customFormat="1" ht="16.5" customHeight="1">
      <c r="A660" s="46" t="s">
        <v>1060</v>
      </c>
      <c r="B660" s="57" t="s">
        <v>488</v>
      </c>
      <c r="C660" s="46" t="s">
        <v>27</v>
      </c>
      <c r="D660" s="69">
        <v>4.0999999999999996</v>
      </c>
      <c r="E660" s="106">
        <v>39.869999999999997</v>
      </c>
      <c r="F660" s="108">
        <f t="shared" si="206"/>
        <v>163.46699999999998</v>
      </c>
      <c r="G660" s="256"/>
      <c r="H660" s="256"/>
      <c r="I660" s="258"/>
      <c r="J660" s="258"/>
      <c r="K660" s="259">
        <v>49.11</v>
      </c>
      <c r="L660" s="260">
        <f t="shared" si="197"/>
        <v>0</v>
      </c>
      <c r="M660" s="260">
        <f t="shared" si="198"/>
        <v>0</v>
      </c>
      <c r="N660" s="260">
        <f t="shared" si="199"/>
        <v>0</v>
      </c>
      <c r="O660" s="259">
        <f t="shared" si="207"/>
        <v>4.0999999999999996</v>
      </c>
      <c r="P660" s="261">
        <f t="shared" si="201"/>
        <v>201.35</v>
      </c>
    </row>
    <row r="661" spans="1:16" s="104" customFormat="1" ht="16.5" customHeight="1">
      <c r="A661" s="46" t="s">
        <v>1061</v>
      </c>
      <c r="B661" s="57" t="s">
        <v>489</v>
      </c>
      <c r="C661" s="46" t="s">
        <v>27</v>
      </c>
      <c r="D661" s="69">
        <v>22</v>
      </c>
      <c r="E661" s="106">
        <v>44.66</v>
      </c>
      <c r="F661" s="108">
        <f t="shared" si="206"/>
        <v>982.52</v>
      </c>
      <c r="G661" s="256"/>
      <c r="H661" s="256"/>
      <c r="I661" s="258"/>
      <c r="J661" s="258"/>
      <c r="K661" s="259">
        <v>84.96</v>
      </c>
      <c r="L661" s="260">
        <f t="shared" si="197"/>
        <v>0</v>
      </c>
      <c r="M661" s="260">
        <f t="shared" si="198"/>
        <v>0</v>
      </c>
      <c r="N661" s="260">
        <f t="shared" si="199"/>
        <v>0</v>
      </c>
      <c r="O661" s="259">
        <f t="shared" si="207"/>
        <v>22</v>
      </c>
      <c r="P661" s="261">
        <f t="shared" si="201"/>
        <v>1869.12</v>
      </c>
    </row>
    <row r="662" spans="1:16" s="104" customFormat="1" ht="16.5" customHeight="1">
      <c r="A662" s="46" t="s">
        <v>1062</v>
      </c>
      <c r="B662" s="57" t="s">
        <v>490</v>
      </c>
      <c r="C662" s="46" t="s">
        <v>27</v>
      </c>
      <c r="D662" s="69">
        <v>77.739999999999995</v>
      </c>
      <c r="E662" s="106">
        <v>49.84</v>
      </c>
      <c r="F662" s="108">
        <f t="shared" si="206"/>
        <v>3874.5616</v>
      </c>
      <c r="G662" s="256"/>
      <c r="H662" s="256"/>
      <c r="I662" s="258"/>
      <c r="J662" s="258"/>
      <c r="K662" s="259">
        <v>63.65</v>
      </c>
      <c r="L662" s="260">
        <f t="shared" si="197"/>
        <v>0</v>
      </c>
      <c r="M662" s="260">
        <f t="shared" si="198"/>
        <v>0</v>
      </c>
      <c r="N662" s="260">
        <f t="shared" si="199"/>
        <v>0</v>
      </c>
      <c r="O662" s="259">
        <f t="shared" si="207"/>
        <v>77.739999999999995</v>
      </c>
      <c r="P662" s="261">
        <f t="shared" si="201"/>
        <v>4948.1499999999996</v>
      </c>
    </row>
    <row r="663" spans="1:16" s="73" customFormat="1" ht="16.5" customHeight="1">
      <c r="A663" s="46"/>
      <c r="B663" s="65" t="s">
        <v>1107</v>
      </c>
      <c r="C663" s="46"/>
      <c r="D663" s="69"/>
      <c r="E663" s="106"/>
      <c r="F663" s="103">
        <f>SUM(F657:F662)</f>
        <v>6863.9026000000003</v>
      </c>
      <c r="G663" s="256"/>
      <c r="H663" s="256"/>
      <c r="I663" s="258"/>
      <c r="J663" s="258"/>
      <c r="K663" s="259"/>
      <c r="L663" s="260"/>
      <c r="M663" s="260"/>
      <c r="N663" s="260"/>
      <c r="O663" s="259"/>
      <c r="P663" s="261"/>
    </row>
    <row r="664" spans="1:16" s="73" customFormat="1" ht="16.5" customHeight="1">
      <c r="A664" s="74" t="s">
        <v>1063</v>
      </c>
      <c r="B664" s="32" t="s">
        <v>491</v>
      </c>
      <c r="C664" s="75"/>
      <c r="D664" s="91"/>
      <c r="E664" s="85"/>
      <c r="F664" s="86"/>
      <c r="G664" s="256"/>
      <c r="H664" s="256"/>
      <c r="I664" s="258"/>
      <c r="J664" s="258"/>
      <c r="K664" s="259"/>
      <c r="L664" s="260"/>
      <c r="M664" s="260"/>
      <c r="N664" s="260"/>
      <c r="O664" s="259"/>
      <c r="P664" s="261"/>
    </row>
    <row r="665" spans="1:16" s="73" customFormat="1" ht="16.5" customHeight="1">
      <c r="A665" s="46" t="s">
        <v>1064</v>
      </c>
      <c r="B665" s="57" t="s">
        <v>492</v>
      </c>
      <c r="C665" s="46" t="s">
        <v>30</v>
      </c>
      <c r="D665" s="69">
        <v>1</v>
      </c>
      <c r="E665" s="106">
        <v>5542.88</v>
      </c>
      <c r="F665" s="108">
        <f t="shared" ref="F665:F668" si="208">D665*E665</f>
        <v>5542.88</v>
      </c>
      <c r="G665" s="256"/>
      <c r="H665" s="256"/>
      <c r="I665" s="258"/>
      <c r="J665" s="258"/>
      <c r="K665" s="259">
        <v>8081.28</v>
      </c>
      <c r="L665" s="260">
        <f t="shared" si="197"/>
        <v>0</v>
      </c>
      <c r="M665" s="260">
        <f t="shared" si="198"/>
        <v>0</v>
      </c>
      <c r="N665" s="260">
        <f t="shared" si="199"/>
        <v>0</v>
      </c>
      <c r="O665" s="259">
        <f t="shared" ref="O665:O668" si="209">D665+H665-I665+J665-G665</f>
        <v>1</v>
      </c>
      <c r="P665" s="261">
        <f t="shared" si="201"/>
        <v>8081.28</v>
      </c>
    </row>
    <row r="666" spans="1:16" s="73" customFormat="1" ht="16.5" customHeight="1">
      <c r="A666" s="46" t="s">
        <v>1065</v>
      </c>
      <c r="B666" s="57" t="s">
        <v>493</v>
      </c>
      <c r="C666" s="46" t="s">
        <v>27</v>
      </c>
      <c r="D666" s="69">
        <v>2.85</v>
      </c>
      <c r="E666" s="106">
        <v>41.75</v>
      </c>
      <c r="F666" s="108">
        <f t="shared" si="208"/>
        <v>118.9875</v>
      </c>
      <c r="G666" s="256"/>
      <c r="H666" s="256"/>
      <c r="I666" s="256">
        <v>2.85</v>
      </c>
      <c r="J666" s="258"/>
      <c r="K666" s="259">
        <f>E666</f>
        <v>41.75</v>
      </c>
      <c r="L666" s="260">
        <f t="shared" si="197"/>
        <v>0</v>
      </c>
      <c r="M666" s="260">
        <f t="shared" si="198"/>
        <v>118.99</v>
      </c>
      <c r="N666" s="260">
        <f t="shared" si="199"/>
        <v>0</v>
      </c>
      <c r="O666" s="259">
        <f t="shared" si="209"/>
        <v>0</v>
      </c>
      <c r="P666" s="261">
        <f t="shared" si="201"/>
        <v>0</v>
      </c>
    </row>
    <row r="667" spans="1:16" s="73" customFormat="1" ht="16.5" customHeight="1">
      <c r="A667" s="46" t="s">
        <v>1066</v>
      </c>
      <c r="B667" s="57" t="s">
        <v>494</v>
      </c>
      <c r="C667" s="46" t="s">
        <v>30</v>
      </c>
      <c r="D667" s="69">
        <v>1</v>
      </c>
      <c r="E667" s="106">
        <v>419.51</v>
      </c>
      <c r="F667" s="108">
        <f t="shared" si="208"/>
        <v>419.51</v>
      </c>
      <c r="G667" s="256"/>
      <c r="H667" s="256"/>
      <c r="I667" s="256">
        <v>1</v>
      </c>
      <c r="J667" s="258"/>
      <c r="K667" s="259">
        <f t="shared" ref="K667:K668" si="210">E667</f>
        <v>419.51</v>
      </c>
      <c r="L667" s="260">
        <f t="shared" si="197"/>
        <v>0</v>
      </c>
      <c r="M667" s="260">
        <f t="shared" si="198"/>
        <v>419.51</v>
      </c>
      <c r="N667" s="260">
        <f t="shared" si="199"/>
        <v>0</v>
      </c>
      <c r="O667" s="259">
        <f t="shared" si="209"/>
        <v>0</v>
      </c>
      <c r="P667" s="261">
        <f t="shared" si="201"/>
        <v>0</v>
      </c>
    </row>
    <row r="668" spans="1:16" s="73" customFormat="1" ht="16.5" customHeight="1">
      <c r="A668" s="46" t="s">
        <v>1067</v>
      </c>
      <c r="B668" s="57" t="s">
        <v>495</v>
      </c>
      <c r="C668" s="46" t="s">
        <v>30</v>
      </c>
      <c r="D668" s="69">
        <v>2</v>
      </c>
      <c r="E668" s="106">
        <v>119.83</v>
      </c>
      <c r="F668" s="108">
        <f t="shared" si="208"/>
        <v>239.66</v>
      </c>
      <c r="G668" s="256"/>
      <c r="H668" s="256"/>
      <c r="I668" s="256">
        <v>2</v>
      </c>
      <c r="J668" s="258"/>
      <c r="K668" s="259">
        <f t="shared" si="210"/>
        <v>119.83</v>
      </c>
      <c r="L668" s="260">
        <f t="shared" si="197"/>
        <v>0</v>
      </c>
      <c r="M668" s="260">
        <f t="shared" si="198"/>
        <v>239.66</v>
      </c>
      <c r="N668" s="260">
        <f t="shared" si="199"/>
        <v>0</v>
      </c>
      <c r="O668" s="259">
        <f t="shared" si="209"/>
        <v>0</v>
      </c>
      <c r="P668" s="261">
        <f t="shared" si="201"/>
        <v>0</v>
      </c>
    </row>
    <row r="669" spans="1:16" s="73" customFormat="1" ht="16.5" customHeight="1">
      <c r="A669" s="46"/>
      <c r="B669" s="65" t="s">
        <v>1106</v>
      </c>
      <c r="C669" s="46"/>
      <c r="D669" s="69"/>
      <c r="E669" s="106"/>
      <c r="F669" s="103">
        <f>SUM(F665:F668)</f>
        <v>6321.0375000000004</v>
      </c>
      <c r="G669" s="256"/>
      <c r="H669" s="256"/>
      <c r="I669" s="258"/>
      <c r="J669" s="258"/>
      <c r="K669" s="259"/>
      <c r="L669" s="260"/>
      <c r="M669" s="260"/>
      <c r="N669" s="260"/>
      <c r="O669" s="259"/>
      <c r="P669" s="261"/>
    </row>
    <row r="670" spans="1:16" s="73" customFormat="1" ht="16.5" customHeight="1">
      <c r="A670" s="74" t="s">
        <v>1068</v>
      </c>
      <c r="B670" s="32" t="s">
        <v>496</v>
      </c>
      <c r="C670" s="75"/>
      <c r="D670" s="91"/>
      <c r="E670" s="85"/>
      <c r="F670" s="86"/>
      <c r="G670" s="256"/>
      <c r="H670" s="256"/>
      <c r="I670" s="258"/>
      <c r="J670" s="258"/>
      <c r="K670" s="259"/>
      <c r="L670" s="260"/>
      <c r="M670" s="260"/>
      <c r="N670" s="260"/>
      <c r="O670" s="259"/>
      <c r="P670" s="261"/>
    </row>
    <row r="671" spans="1:16" s="73" customFormat="1" ht="16.5" customHeight="1">
      <c r="A671" s="46" t="s">
        <v>1069</v>
      </c>
      <c r="B671" s="57" t="s">
        <v>497</v>
      </c>
      <c r="C671" s="46" t="s">
        <v>27</v>
      </c>
      <c r="D671" s="69">
        <v>3</v>
      </c>
      <c r="E671" s="106">
        <v>52.76</v>
      </c>
      <c r="F671" s="108">
        <f>D671*E671</f>
        <v>158.28</v>
      </c>
      <c r="G671" s="256"/>
      <c r="H671" s="256"/>
      <c r="I671" s="258">
        <v>3</v>
      </c>
      <c r="J671" s="258"/>
      <c r="K671" s="259"/>
      <c r="L671" s="260">
        <f t="shared" si="197"/>
        <v>0</v>
      </c>
      <c r="M671" s="260">
        <f t="shared" si="198"/>
        <v>0</v>
      </c>
      <c r="N671" s="260">
        <f t="shared" si="199"/>
        <v>0</v>
      </c>
      <c r="O671" s="259">
        <f t="shared" ref="O671:O683" si="211">D671+H671-I671+J671-G671</f>
        <v>0</v>
      </c>
      <c r="P671" s="261">
        <f t="shared" si="201"/>
        <v>0</v>
      </c>
    </row>
    <row r="672" spans="1:16" s="73" customFormat="1" ht="16.5" customHeight="1">
      <c r="A672" s="46" t="s">
        <v>1070</v>
      </c>
      <c r="B672" s="57" t="s">
        <v>498</v>
      </c>
      <c r="C672" s="46" t="s">
        <v>27</v>
      </c>
      <c r="D672" s="69">
        <v>42</v>
      </c>
      <c r="E672" s="106">
        <v>7.4</v>
      </c>
      <c r="F672" s="108">
        <f t="shared" ref="F672:F683" si="212">D672*E672</f>
        <v>310.8</v>
      </c>
      <c r="G672" s="256"/>
      <c r="H672" s="256"/>
      <c r="I672" s="258">
        <v>42</v>
      </c>
      <c r="J672" s="258"/>
      <c r="K672" s="259"/>
      <c r="L672" s="260">
        <f t="shared" si="197"/>
        <v>0</v>
      </c>
      <c r="M672" s="260">
        <f t="shared" si="198"/>
        <v>0</v>
      </c>
      <c r="N672" s="260">
        <f t="shared" si="199"/>
        <v>0</v>
      </c>
      <c r="O672" s="259">
        <f t="shared" si="211"/>
        <v>0</v>
      </c>
      <c r="P672" s="261">
        <f t="shared" si="201"/>
        <v>0</v>
      </c>
    </row>
    <row r="673" spans="1:16" s="73" customFormat="1" ht="16.5" customHeight="1">
      <c r="A673" s="46" t="s">
        <v>1071</v>
      </c>
      <c r="B673" s="57" t="s">
        <v>499</v>
      </c>
      <c r="C673" s="46" t="s">
        <v>30</v>
      </c>
      <c r="D673" s="69">
        <v>12</v>
      </c>
      <c r="E673" s="106">
        <v>8.3800000000000008</v>
      </c>
      <c r="F673" s="108">
        <f t="shared" si="212"/>
        <v>100.56</v>
      </c>
      <c r="G673" s="256"/>
      <c r="H673" s="256"/>
      <c r="I673" s="258">
        <v>12</v>
      </c>
      <c r="J673" s="258"/>
      <c r="K673" s="259"/>
      <c r="L673" s="260">
        <f t="shared" si="197"/>
        <v>0</v>
      </c>
      <c r="M673" s="260">
        <f t="shared" si="198"/>
        <v>0</v>
      </c>
      <c r="N673" s="260">
        <f t="shared" si="199"/>
        <v>0</v>
      </c>
      <c r="O673" s="259">
        <f t="shared" si="211"/>
        <v>0</v>
      </c>
      <c r="P673" s="261">
        <f t="shared" si="201"/>
        <v>0</v>
      </c>
    </row>
    <row r="674" spans="1:16" s="73" customFormat="1" ht="16.5" customHeight="1">
      <c r="A674" s="46" t="s">
        <v>1072</v>
      </c>
      <c r="B674" s="57" t="s">
        <v>500</v>
      </c>
      <c r="C674" s="46" t="s">
        <v>4</v>
      </c>
      <c r="D674" s="69">
        <v>24</v>
      </c>
      <c r="E674" s="106">
        <v>0.33</v>
      </c>
      <c r="F674" s="108">
        <f t="shared" si="212"/>
        <v>7.92</v>
      </c>
      <c r="G674" s="256"/>
      <c r="H674" s="256"/>
      <c r="I674" s="258">
        <v>24</v>
      </c>
      <c r="J674" s="258"/>
      <c r="K674" s="259"/>
      <c r="L674" s="260">
        <f t="shared" si="197"/>
        <v>0</v>
      </c>
      <c r="M674" s="260">
        <f t="shared" si="198"/>
        <v>0</v>
      </c>
      <c r="N674" s="260">
        <f t="shared" si="199"/>
        <v>0</v>
      </c>
      <c r="O674" s="259">
        <f t="shared" si="211"/>
        <v>0</v>
      </c>
      <c r="P674" s="261">
        <f t="shared" si="201"/>
        <v>0</v>
      </c>
    </row>
    <row r="675" spans="1:16" s="73" customFormat="1" ht="16.5" customHeight="1">
      <c r="A675" s="46" t="s">
        <v>1073</v>
      </c>
      <c r="B675" s="57" t="s">
        <v>501</v>
      </c>
      <c r="C675" s="46" t="s">
        <v>30</v>
      </c>
      <c r="D675" s="69">
        <v>24</v>
      </c>
      <c r="E675" s="106">
        <v>1.04</v>
      </c>
      <c r="F675" s="108">
        <f t="shared" si="212"/>
        <v>24.96</v>
      </c>
      <c r="G675" s="256"/>
      <c r="H675" s="256"/>
      <c r="I675" s="258">
        <v>24</v>
      </c>
      <c r="J675" s="258"/>
      <c r="K675" s="259"/>
      <c r="L675" s="260">
        <f t="shared" si="197"/>
        <v>0</v>
      </c>
      <c r="M675" s="260">
        <f t="shared" si="198"/>
        <v>0</v>
      </c>
      <c r="N675" s="260">
        <f t="shared" si="199"/>
        <v>0</v>
      </c>
      <c r="O675" s="259">
        <f t="shared" si="211"/>
        <v>0</v>
      </c>
      <c r="P675" s="261">
        <f t="shared" si="201"/>
        <v>0</v>
      </c>
    </row>
    <row r="676" spans="1:16" s="73" customFormat="1" ht="16.5" customHeight="1">
      <c r="A676" s="46" t="s">
        <v>1074</v>
      </c>
      <c r="B676" s="57" t="s">
        <v>502</v>
      </c>
      <c r="C676" s="46" t="s">
        <v>30</v>
      </c>
      <c r="D676" s="69">
        <v>1</v>
      </c>
      <c r="E676" s="106">
        <v>201.16</v>
      </c>
      <c r="F676" s="108">
        <f t="shared" si="212"/>
        <v>201.16</v>
      </c>
      <c r="G676" s="256"/>
      <c r="H676" s="256"/>
      <c r="I676" s="258">
        <v>1</v>
      </c>
      <c r="J676" s="258"/>
      <c r="K676" s="259"/>
      <c r="L676" s="260">
        <f t="shared" si="197"/>
        <v>0</v>
      </c>
      <c r="M676" s="260">
        <f t="shared" si="198"/>
        <v>0</v>
      </c>
      <c r="N676" s="260">
        <f t="shared" si="199"/>
        <v>0</v>
      </c>
      <c r="O676" s="259">
        <f t="shared" si="211"/>
        <v>0</v>
      </c>
      <c r="P676" s="261">
        <f t="shared" si="201"/>
        <v>0</v>
      </c>
    </row>
    <row r="677" spans="1:16" s="73" customFormat="1" ht="16.5" customHeight="1">
      <c r="A677" s="46" t="s">
        <v>1075</v>
      </c>
      <c r="B677" s="57" t="s">
        <v>503</v>
      </c>
      <c r="C677" s="46" t="s">
        <v>24</v>
      </c>
      <c r="D677" s="69">
        <v>39</v>
      </c>
      <c r="E677" s="106">
        <v>4.47</v>
      </c>
      <c r="F677" s="108">
        <f t="shared" si="212"/>
        <v>174.32999999999998</v>
      </c>
      <c r="G677" s="256"/>
      <c r="H677" s="256"/>
      <c r="I677" s="258">
        <v>39</v>
      </c>
      <c r="J677" s="258"/>
      <c r="K677" s="259"/>
      <c r="L677" s="260">
        <f t="shared" si="197"/>
        <v>0</v>
      </c>
      <c r="M677" s="260">
        <f t="shared" si="198"/>
        <v>0</v>
      </c>
      <c r="N677" s="260">
        <f t="shared" si="199"/>
        <v>0</v>
      </c>
      <c r="O677" s="259">
        <f t="shared" si="211"/>
        <v>0</v>
      </c>
      <c r="P677" s="261">
        <f t="shared" si="201"/>
        <v>0</v>
      </c>
    </row>
    <row r="678" spans="1:16" s="73" customFormat="1" ht="16.5" customHeight="1">
      <c r="A678" s="46" t="s">
        <v>1076</v>
      </c>
      <c r="B678" s="57" t="s">
        <v>504</v>
      </c>
      <c r="C678" s="46" t="s">
        <v>30</v>
      </c>
      <c r="D678" s="69">
        <v>13</v>
      </c>
      <c r="E678" s="106">
        <v>43.6</v>
      </c>
      <c r="F678" s="108">
        <f t="shared" si="212"/>
        <v>566.80000000000007</v>
      </c>
      <c r="G678" s="256"/>
      <c r="H678" s="256"/>
      <c r="I678" s="258">
        <v>13</v>
      </c>
      <c r="J678" s="258"/>
      <c r="K678" s="259"/>
      <c r="L678" s="260">
        <f t="shared" si="197"/>
        <v>0</v>
      </c>
      <c r="M678" s="260">
        <f t="shared" si="198"/>
        <v>0</v>
      </c>
      <c r="N678" s="260">
        <f t="shared" si="199"/>
        <v>0</v>
      </c>
      <c r="O678" s="259">
        <f t="shared" si="211"/>
        <v>0</v>
      </c>
      <c r="P678" s="261">
        <f t="shared" si="201"/>
        <v>0</v>
      </c>
    </row>
    <row r="679" spans="1:16" s="73" customFormat="1" ht="16.5" customHeight="1">
      <c r="A679" s="46" t="s">
        <v>1077</v>
      </c>
      <c r="B679" s="57" t="s">
        <v>505</v>
      </c>
      <c r="C679" s="46" t="s">
        <v>27</v>
      </c>
      <c r="D679" s="69">
        <v>5</v>
      </c>
      <c r="E679" s="106">
        <v>11.78</v>
      </c>
      <c r="F679" s="108">
        <f t="shared" si="212"/>
        <v>58.9</v>
      </c>
      <c r="G679" s="256"/>
      <c r="H679" s="256"/>
      <c r="I679" s="258">
        <v>5</v>
      </c>
      <c r="J679" s="258"/>
      <c r="K679" s="259"/>
      <c r="L679" s="260">
        <f t="shared" si="197"/>
        <v>0</v>
      </c>
      <c r="M679" s="260">
        <f t="shared" si="198"/>
        <v>0</v>
      </c>
      <c r="N679" s="260">
        <f t="shared" si="199"/>
        <v>0</v>
      </c>
      <c r="O679" s="259">
        <f t="shared" si="211"/>
        <v>0</v>
      </c>
      <c r="P679" s="261">
        <f t="shared" si="201"/>
        <v>0</v>
      </c>
    </row>
    <row r="680" spans="1:16" s="73" customFormat="1" ht="16.5" customHeight="1">
      <c r="A680" s="46" t="s">
        <v>1078</v>
      </c>
      <c r="B680" s="57" t="s">
        <v>506</v>
      </c>
      <c r="C680" s="46" t="s">
        <v>27</v>
      </c>
      <c r="D680" s="69">
        <v>330</v>
      </c>
      <c r="E680" s="106">
        <v>23.58</v>
      </c>
      <c r="F680" s="108">
        <f t="shared" si="212"/>
        <v>7781.4</v>
      </c>
      <c r="G680" s="256"/>
      <c r="H680" s="256"/>
      <c r="I680" s="258">
        <v>330</v>
      </c>
      <c r="J680" s="258"/>
      <c r="K680" s="259"/>
      <c r="L680" s="260">
        <f t="shared" si="197"/>
        <v>0</v>
      </c>
      <c r="M680" s="260">
        <f t="shared" si="198"/>
        <v>0</v>
      </c>
      <c r="N680" s="260">
        <f t="shared" si="199"/>
        <v>0</v>
      </c>
      <c r="O680" s="259">
        <f t="shared" si="211"/>
        <v>0</v>
      </c>
      <c r="P680" s="261">
        <f t="shared" si="201"/>
        <v>0</v>
      </c>
    </row>
    <row r="681" spans="1:16" s="73" customFormat="1" ht="16.5" customHeight="1">
      <c r="A681" s="46" t="s">
        <v>1079</v>
      </c>
      <c r="B681" s="57" t="s">
        <v>507</v>
      </c>
      <c r="C681" s="46" t="s">
        <v>27</v>
      </c>
      <c r="D681" s="69">
        <v>260</v>
      </c>
      <c r="E681" s="106">
        <v>33.35</v>
      </c>
      <c r="F681" s="108">
        <f t="shared" si="212"/>
        <v>8671</v>
      </c>
      <c r="G681" s="256"/>
      <c r="H681" s="256"/>
      <c r="I681" s="258">
        <v>260</v>
      </c>
      <c r="J681" s="258"/>
      <c r="K681" s="259"/>
      <c r="L681" s="260">
        <f t="shared" si="197"/>
        <v>0</v>
      </c>
      <c r="M681" s="260">
        <f t="shared" si="198"/>
        <v>0</v>
      </c>
      <c r="N681" s="260">
        <f t="shared" si="199"/>
        <v>0</v>
      </c>
      <c r="O681" s="259">
        <f t="shared" si="211"/>
        <v>0</v>
      </c>
      <c r="P681" s="261">
        <f t="shared" si="201"/>
        <v>0</v>
      </c>
    </row>
    <row r="682" spans="1:16" s="73" customFormat="1" ht="16.5" customHeight="1">
      <c r="A682" s="46" t="s">
        <v>1079</v>
      </c>
      <c r="B682" s="57" t="s">
        <v>508</v>
      </c>
      <c r="C682" s="46" t="s">
        <v>30</v>
      </c>
      <c r="D682" s="69">
        <v>4</v>
      </c>
      <c r="E682" s="106">
        <v>496.83</v>
      </c>
      <c r="F682" s="108">
        <f t="shared" si="212"/>
        <v>1987.32</v>
      </c>
      <c r="G682" s="256"/>
      <c r="H682" s="256"/>
      <c r="I682" s="258">
        <v>4</v>
      </c>
      <c r="J682" s="258"/>
      <c r="K682" s="259"/>
      <c r="L682" s="260">
        <f t="shared" si="197"/>
        <v>0</v>
      </c>
      <c r="M682" s="260">
        <f t="shared" si="198"/>
        <v>0</v>
      </c>
      <c r="N682" s="260">
        <f t="shared" si="199"/>
        <v>0</v>
      </c>
      <c r="O682" s="259">
        <f t="shared" si="211"/>
        <v>0</v>
      </c>
      <c r="P682" s="261">
        <f t="shared" si="201"/>
        <v>0</v>
      </c>
    </row>
    <row r="683" spans="1:16" s="73" customFormat="1" ht="16.5" customHeight="1">
      <c r="A683" s="46" t="s">
        <v>1080</v>
      </c>
      <c r="B683" s="57" t="s">
        <v>509</v>
      </c>
      <c r="C683" s="46" t="s">
        <v>30</v>
      </c>
      <c r="D683" s="69">
        <v>12</v>
      </c>
      <c r="E683" s="106">
        <v>19.22</v>
      </c>
      <c r="F683" s="108">
        <f t="shared" si="212"/>
        <v>230.64</v>
      </c>
      <c r="G683" s="256"/>
      <c r="H683" s="256"/>
      <c r="I683" s="258">
        <v>12</v>
      </c>
      <c r="J683" s="258"/>
      <c r="K683" s="259"/>
      <c r="L683" s="260">
        <f t="shared" si="197"/>
        <v>0</v>
      </c>
      <c r="M683" s="260">
        <f t="shared" si="198"/>
        <v>0</v>
      </c>
      <c r="N683" s="260">
        <f t="shared" si="199"/>
        <v>0</v>
      </c>
      <c r="O683" s="259">
        <f t="shared" si="211"/>
        <v>0</v>
      </c>
      <c r="P683" s="261">
        <f t="shared" si="201"/>
        <v>0</v>
      </c>
    </row>
    <row r="684" spans="1:16" s="73" customFormat="1" ht="30">
      <c r="A684" s="46" t="s">
        <v>1267</v>
      </c>
      <c r="B684" s="57" t="s">
        <v>1194</v>
      </c>
      <c r="C684" s="46" t="s">
        <v>23</v>
      </c>
      <c r="D684" s="69"/>
      <c r="E684" s="106"/>
      <c r="F684" s="108"/>
      <c r="G684" s="256"/>
      <c r="H684" s="256"/>
      <c r="I684" s="258"/>
      <c r="J684" s="258">
        <v>1</v>
      </c>
      <c r="K684" s="259">
        <v>96.87</v>
      </c>
      <c r="L684" s="260">
        <f t="shared" ref="L684:L704" si="213">ROUND(H684*K684,2)</f>
        <v>0</v>
      </c>
      <c r="M684" s="260">
        <f t="shared" ref="M684:M704" si="214">ROUND(I684*K684,2)</f>
        <v>0</v>
      </c>
      <c r="N684" s="260">
        <f t="shared" ref="N684:N704" si="215">ROUND(J684*K684,2)</f>
        <v>96.87</v>
      </c>
      <c r="O684" s="259">
        <f t="shared" ref="O684:O704" si="216">D684+H684-I684+J684-G684</f>
        <v>1</v>
      </c>
      <c r="P684" s="261">
        <f t="shared" ref="P684:P704" si="217">ROUND(O684*K684,2)</f>
        <v>96.87</v>
      </c>
    </row>
    <row r="685" spans="1:16" s="73" customFormat="1" ht="30">
      <c r="A685" s="46" t="s">
        <v>1268</v>
      </c>
      <c r="B685" s="57" t="s">
        <v>1249</v>
      </c>
      <c r="C685" s="46" t="s">
        <v>23</v>
      </c>
      <c r="D685" s="69"/>
      <c r="E685" s="106"/>
      <c r="F685" s="108"/>
      <c r="G685" s="256"/>
      <c r="H685" s="256"/>
      <c r="I685" s="258"/>
      <c r="J685" s="258">
        <v>1</v>
      </c>
      <c r="K685" s="259">
        <v>111.91</v>
      </c>
      <c r="L685" s="260">
        <f t="shared" si="213"/>
        <v>0</v>
      </c>
      <c r="M685" s="260">
        <f t="shared" si="214"/>
        <v>0</v>
      </c>
      <c r="N685" s="260">
        <f t="shared" si="215"/>
        <v>111.91</v>
      </c>
      <c r="O685" s="259">
        <f t="shared" si="216"/>
        <v>1</v>
      </c>
      <c r="P685" s="261">
        <f t="shared" si="217"/>
        <v>111.91</v>
      </c>
    </row>
    <row r="686" spans="1:16" s="73" customFormat="1" ht="16.5" customHeight="1">
      <c r="A686" s="46" t="s">
        <v>1269</v>
      </c>
      <c r="B686" s="57" t="s">
        <v>1250</v>
      </c>
      <c r="C686" s="46" t="s">
        <v>23</v>
      </c>
      <c r="D686" s="69"/>
      <c r="E686" s="106"/>
      <c r="F686" s="108"/>
      <c r="G686" s="256"/>
      <c r="H686" s="256"/>
      <c r="I686" s="258"/>
      <c r="J686" s="258">
        <v>1</v>
      </c>
      <c r="K686" s="259">
        <v>154.97999999999999</v>
      </c>
      <c r="L686" s="260">
        <f t="shared" si="213"/>
        <v>0</v>
      </c>
      <c r="M686" s="260">
        <f t="shared" si="214"/>
        <v>0</v>
      </c>
      <c r="N686" s="260">
        <f t="shared" si="215"/>
        <v>154.97999999999999</v>
      </c>
      <c r="O686" s="259">
        <f t="shared" si="216"/>
        <v>1</v>
      </c>
      <c r="P686" s="261">
        <f t="shared" si="217"/>
        <v>154.97999999999999</v>
      </c>
    </row>
    <row r="687" spans="1:16" s="73" customFormat="1" ht="16.5" customHeight="1">
      <c r="A687" s="46" t="s">
        <v>1270</v>
      </c>
      <c r="B687" s="57" t="s">
        <v>1251</v>
      </c>
      <c r="C687" s="46" t="s">
        <v>23</v>
      </c>
      <c r="D687" s="69"/>
      <c r="E687" s="106"/>
      <c r="F687" s="108"/>
      <c r="G687" s="256"/>
      <c r="H687" s="256"/>
      <c r="I687" s="258"/>
      <c r="J687" s="258">
        <v>26</v>
      </c>
      <c r="K687" s="259">
        <v>31.01</v>
      </c>
      <c r="L687" s="260">
        <f t="shared" si="213"/>
        <v>0</v>
      </c>
      <c r="M687" s="260">
        <f t="shared" si="214"/>
        <v>0</v>
      </c>
      <c r="N687" s="260">
        <f t="shared" si="215"/>
        <v>806.26</v>
      </c>
      <c r="O687" s="259">
        <f t="shared" si="216"/>
        <v>26</v>
      </c>
      <c r="P687" s="261">
        <f t="shared" si="217"/>
        <v>806.26</v>
      </c>
    </row>
    <row r="688" spans="1:16" s="73" customFormat="1" ht="30">
      <c r="A688" s="46" t="s">
        <v>1271</v>
      </c>
      <c r="B688" s="57" t="s">
        <v>1252</v>
      </c>
      <c r="C688" s="46" t="s">
        <v>27</v>
      </c>
      <c r="D688" s="69"/>
      <c r="E688" s="106"/>
      <c r="F688" s="108"/>
      <c r="G688" s="256"/>
      <c r="H688" s="256"/>
      <c r="I688" s="258"/>
      <c r="J688" s="258">
        <v>114.19</v>
      </c>
      <c r="K688" s="259">
        <v>23.17</v>
      </c>
      <c r="L688" s="260">
        <f t="shared" si="213"/>
        <v>0</v>
      </c>
      <c r="M688" s="260">
        <f t="shared" si="214"/>
        <v>0</v>
      </c>
      <c r="N688" s="260">
        <f t="shared" si="215"/>
        <v>2645.78</v>
      </c>
      <c r="O688" s="259">
        <f t="shared" si="216"/>
        <v>114.19</v>
      </c>
      <c r="P688" s="261">
        <f t="shared" si="217"/>
        <v>2645.78</v>
      </c>
    </row>
    <row r="689" spans="1:16" s="73" customFormat="1" ht="16.5" customHeight="1">
      <c r="A689" s="46" t="s">
        <v>1272</v>
      </c>
      <c r="B689" s="57" t="s">
        <v>1253</v>
      </c>
      <c r="C689" s="46" t="s">
        <v>27</v>
      </c>
      <c r="D689" s="69"/>
      <c r="E689" s="106"/>
      <c r="F689" s="108"/>
      <c r="G689" s="256"/>
      <c r="H689" s="256"/>
      <c r="I689" s="258"/>
      <c r="J689" s="258">
        <v>302.97000000000003</v>
      </c>
      <c r="K689" s="259">
        <v>46.27</v>
      </c>
      <c r="L689" s="260">
        <f t="shared" si="213"/>
        <v>0</v>
      </c>
      <c r="M689" s="260">
        <f t="shared" si="214"/>
        <v>0</v>
      </c>
      <c r="N689" s="260">
        <f t="shared" si="215"/>
        <v>14018.42</v>
      </c>
      <c r="O689" s="259">
        <f t="shared" si="216"/>
        <v>302.97000000000003</v>
      </c>
      <c r="P689" s="261">
        <f t="shared" si="217"/>
        <v>14018.42</v>
      </c>
    </row>
    <row r="690" spans="1:16" s="73" customFormat="1" ht="16.5" customHeight="1">
      <c r="A690" s="46" t="s">
        <v>1273</v>
      </c>
      <c r="B690" s="57" t="s">
        <v>1254</v>
      </c>
      <c r="C690" s="46" t="s">
        <v>27</v>
      </c>
      <c r="D690" s="69"/>
      <c r="E690" s="106"/>
      <c r="F690" s="108"/>
      <c r="G690" s="256"/>
      <c r="H690" s="256"/>
      <c r="I690" s="258"/>
      <c r="J690" s="258">
        <v>150</v>
      </c>
      <c r="K690" s="259">
        <v>16.63</v>
      </c>
      <c r="L690" s="260">
        <f t="shared" si="213"/>
        <v>0</v>
      </c>
      <c r="M690" s="260">
        <f t="shared" si="214"/>
        <v>0</v>
      </c>
      <c r="N690" s="260">
        <f t="shared" si="215"/>
        <v>2494.5</v>
      </c>
      <c r="O690" s="259">
        <f t="shared" si="216"/>
        <v>150</v>
      </c>
      <c r="P690" s="261">
        <f t="shared" si="217"/>
        <v>2494.5</v>
      </c>
    </row>
    <row r="691" spans="1:16" s="73" customFormat="1" ht="16.5" customHeight="1">
      <c r="A691" s="46" t="s">
        <v>1274</v>
      </c>
      <c r="B691" s="57" t="s">
        <v>1255</v>
      </c>
      <c r="C691" s="46" t="s">
        <v>27</v>
      </c>
      <c r="D691" s="69"/>
      <c r="E691" s="106"/>
      <c r="F691" s="108"/>
      <c r="G691" s="256"/>
      <c r="H691" s="256"/>
      <c r="I691" s="258"/>
      <c r="J691" s="258">
        <v>539.49</v>
      </c>
      <c r="K691" s="259">
        <v>32.68</v>
      </c>
      <c r="L691" s="260">
        <f t="shared" si="213"/>
        <v>0</v>
      </c>
      <c r="M691" s="260">
        <f t="shared" si="214"/>
        <v>0</v>
      </c>
      <c r="N691" s="260">
        <f t="shared" si="215"/>
        <v>17630.53</v>
      </c>
      <c r="O691" s="259">
        <f t="shared" si="216"/>
        <v>539.49</v>
      </c>
      <c r="P691" s="261">
        <f t="shared" si="217"/>
        <v>17630.53</v>
      </c>
    </row>
    <row r="692" spans="1:16" s="73" customFormat="1" ht="16.5" customHeight="1">
      <c r="A692" s="46" t="s">
        <v>1275</v>
      </c>
      <c r="B692" s="57" t="s">
        <v>1256</v>
      </c>
      <c r="C692" s="46" t="s">
        <v>23</v>
      </c>
      <c r="D692" s="69"/>
      <c r="E692" s="106"/>
      <c r="F692" s="108"/>
      <c r="G692" s="256"/>
      <c r="H692" s="256"/>
      <c r="I692" s="258"/>
      <c r="J692" s="258">
        <v>23</v>
      </c>
      <c r="K692" s="259">
        <v>46.14</v>
      </c>
      <c r="L692" s="260">
        <f t="shared" si="213"/>
        <v>0</v>
      </c>
      <c r="M692" s="260">
        <f t="shared" si="214"/>
        <v>0</v>
      </c>
      <c r="N692" s="260">
        <f t="shared" si="215"/>
        <v>1061.22</v>
      </c>
      <c r="O692" s="259">
        <f t="shared" si="216"/>
        <v>23</v>
      </c>
      <c r="P692" s="261">
        <f t="shared" si="217"/>
        <v>1061.22</v>
      </c>
    </row>
    <row r="693" spans="1:16" s="73" customFormat="1" ht="30">
      <c r="A693" s="46" t="s">
        <v>1276</v>
      </c>
      <c r="B693" s="57" t="s">
        <v>1257</v>
      </c>
      <c r="C693" s="46" t="s">
        <v>23</v>
      </c>
      <c r="D693" s="69"/>
      <c r="E693" s="106"/>
      <c r="F693" s="108"/>
      <c r="G693" s="256"/>
      <c r="H693" s="256"/>
      <c r="I693" s="258"/>
      <c r="J693" s="258">
        <v>1</v>
      </c>
      <c r="K693" s="259">
        <v>294.2</v>
      </c>
      <c r="L693" s="260">
        <f t="shared" si="213"/>
        <v>0</v>
      </c>
      <c r="M693" s="260">
        <f t="shared" si="214"/>
        <v>0</v>
      </c>
      <c r="N693" s="260">
        <f t="shared" si="215"/>
        <v>294.2</v>
      </c>
      <c r="O693" s="259">
        <f t="shared" si="216"/>
        <v>1</v>
      </c>
      <c r="P693" s="261">
        <f t="shared" si="217"/>
        <v>294.2</v>
      </c>
    </row>
    <row r="694" spans="1:16" s="73" customFormat="1" ht="30">
      <c r="A694" s="46" t="s">
        <v>1277</v>
      </c>
      <c r="B694" s="57" t="s">
        <v>1258</v>
      </c>
      <c r="C694" s="46" t="s">
        <v>23</v>
      </c>
      <c r="D694" s="69"/>
      <c r="E694" s="106"/>
      <c r="F694" s="108"/>
      <c r="G694" s="256"/>
      <c r="H694" s="256"/>
      <c r="I694" s="258"/>
      <c r="J694" s="258">
        <v>23</v>
      </c>
      <c r="K694" s="259">
        <v>18.579999999999998</v>
      </c>
      <c r="L694" s="260">
        <f t="shared" si="213"/>
        <v>0</v>
      </c>
      <c r="M694" s="260">
        <f t="shared" si="214"/>
        <v>0</v>
      </c>
      <c r="N694" s="260">
        <f t="shared" si="215"/>
        <v>427.34</v>
      </c>
      <c r="O694" s="259">
        <f t="shared" si="216"/>
        <v>23</v>
      </c>
      <c r="P694" s="261">
        <f t="shared" si="217"/>
        <v>427.34</v>
      </c>
    </row>
    <row r="695" spans="1:16" s="73" customFormat="1" ht="30">
      <c r="A695" s="46" t="s">
        <v>1278</v>
      </c>
      <c r="B695" s="57" t="s">
        <v>1259</v>
      </c>
      <c r="C695" s="46" t="s">
        <v>23</v>
      </c>
      <c r="D695" s="69"/>
      <c r="E695" s="106"/>
      <c r="F695" s="108"/>
      <c r="G695" s="256"/>
      <c r="H695" s="256"/>
      <c r="I695" s="258"/>
      <c r="J695" s="258">
        <v>22</v>
      </c>
      <c r="K695" s="259">
        <v>82.93</v>
      </c>
      <c r="L695" s="260">
        <f t="shared" si="213"/>
        <v>0</v>
      </c>
      <c r="M695" s="260">
        <f t="shared" si="214"/>
        <v>0</v>
      </c>
      <c r="N695" s="260">
        <f t="shared" si="215"/>
        <v>1824.46</v>
      </c>
      <c r="O695" s="259">
        <f t="shared" si="216"/>
        <v>22</v>
      </c>
      <c r="P695" s="261">
        <f t="shared" si="217"/>
        <v>1824.46</v>
      </c>
    </row>
    <row r="696" spans="1:16" s="73" customFormat="1" ht="30">
      <c r="A696" s="46" t="s">
        <v>1279</v>
      </c>
      <c r="B696" s="57" t="s">
        <v>1260</v>
      </c>
      <c r="C696" s="46" t="s">
        <v>23</v>
      </c>
      <c r="D696" s="69"/>
      <c r="E696" s="106"/>
      <c r="F696" s="108"/>
      <c r="G696" s="256"/>
      <c r="H696" s="256"/>
      <c r="I696" s="258"/>
      <c r="J696" s="258">
        <v>150</v>
      </c>
      <c r="K696" s="259">
        <v>1.66</v>
      </c>
      <c r="L696" s="260">
        <f t="shared" si="213"/>
        <v>0</v>
      </c>
      <c r="M696" s="260">
        <f t="shared" si="214"/>
        <v>0</v>
      </c>
      <c r="N696" s="260">
        <f t="shared" si="215"/>
        <v>249</v>
      </c>
      <c r="O696" s="259">
        <f t="shared" si="216"/>
        <v>150</v>
      </c>
      <c r="P696" s="261">
        <f t="shared" si="217"/>
        <v>249</v>
      </c>
    </row>
    <row r="697" spans="1:16" s="73" customFormat="1" ht="30">
      <c r="A697" s="46" t="s">
        <v>1280</v>
      </c>
      <c r="B697" s="57" t="s">
        <v>1261</v>
      </c>
      <c r="C697" s="46" t="s">
        <v>23</v>
      </c>
      <c r="D697" s="69"/>
      <c r="E697" s="106"/>
      <c r="F697" s="108"/>
      <c r="G697" s="256"/>
      <c r="H697" s="256"/>
      <c r="I697" s="258"/>
      <c r="J697" s="258">
        <v>66</v>
      </c>
      <c r="K697" s="259">
        <v>2.08</v>
      </c>
      <c r="L697" s="260">
        <f t="shared" si="213"/>
        <v>0</v>
      </c>
      <c r="M697" s="260">
        <f t="shared" si="214"/>
        <v>0</v>
      </c>
      <c r="N697" s="260">
        <f t="shared" si="215"/>
        <v>137.28</v>
      </c>
      <c r="O697" s="259">
        <f t="shared" si="216"/>
        <v>66</v>
      </c>
      <c r="P697" s="261">
        <f t="shared" si="217"/>
        <v>137.28</v>
      </c>
    </row>
    <row r="698" spans="1:16" s="73" customFormat="1" ht="30">
      <c r="A698" s="46" t="s">
        <v>1281</v>
      </c>
      <c r="B698" s="57" t="s">
        <v>1262</v>
      </c>
      <c r="C698" s="46" t="s">
        <v>23</v>
      </c>
      <c r="D698" s="69"/>
      <c r="E698" s="106"/>
      <c r="F698" s="108"/>
      <c r="G698" s="256"/>
      <c r="H698" s="256"/>
      <c r="I698" s="258"/>
      <c r="J698" s="258">
        <v>1</v>
      </c>
      <c r="K698" s="259">
        <v>85.45</v>
      </c>
      <c r="L698" s="260">
        <f t="shared" si="213"/>
        <v>0</v>
      </c>
      <c r="M698" s="260">
        <f t="shared" si="214"/>
        <v>0</v>
      </c>
      <c r="N698" s="260">
        <f t="shared" si="215"/>
        <v>85.45</v>
      </c>
      <c r="O698" s="259">
        <f t="shared" si="216"/>
        <v>1</v>
      </c>
      <c r="P698" s="261">
        <f t="shared" si="217"/>
        <v>85.45</v>
      </c>
    </row>
    <row r="699" spans="1:16" s="73" customFormat="1" ht="30">
      <c r="A699" s="46" t="s">
        <v>1282</v>
      </c>
      <c r="B699" s="57" t="s">
        <v>1263</v>
      </c>
      <c r="C699" s="46" t="s">
        <v>23</v>
      </c>
      <c r="D699" s="69"/>
      <c r="E699" s="106"/>
      <c r="F699" s="108"/>
      <c r="G699" s="256"/>
      <c r="H699" s="256"/>
      <c r="I699" s="258"/>
      <c r="J699" s="258">
        <v>20</v>
      </c>
      <c r="K699" s="259">
        <v>31.93</v>
      </c>
      <c r="L699" s="260">
        <f t="shared" si="213"/>
        <v>0</v>
      </c>
      <c r="M699" s="260">
        <f t="shared" si="214"/>
        <v>0</v>
      </c>
      <c r="N699" s="260">
        <f t="shared" si="215"/>
        <v>638.6</v>
      </c>
      <c r="O699" s="259">
        <f t="shared" si="216"/>
        <v>20</v>
      </c>
      <c r="P699" s="261">
        <f t="shared" si="217"/>
        <v>638.6</v>
      </c>
    </row>
    <row r="700" spans="1:16" s="73" customFormat="1" ht="30">
      <c r="A700" s="46" t="s">
        <v>1283</v>
      </c>
      <c r="B700" s="57" t="s">
        <v>1264</v>
      </c>
      <c r="C700" s="46" t="s">
        <v>23</v>
      </c>
      <c r="D700" s="69"/>
      <c r="E700" s="106"/>
      <c r="F700" s="108"/>
      <c r="G700" s="256"/>
      <c r="H700" s="256"/>
      <c r="I700" s="258"/>
      <c r="J700" s="258">
        <v>52</v>
      </c>
      <c r="K700" s="259">
        <v>27.02</v>
      </c>
      <c r="L700" s="260">
        <f t="shared" si="213"/>
        <v>0</v>
      </c>
      <c r="M700" s="260">
        <f t="shared" si="214"/>
        <v>0</v>
      </c>
      <c r="N700" s="260">
        <f t="shared" si="215"/>
        <v>1405.04</v>
      </c>
      <c r="O700" s="259">
        <f t="shared" si="216"/>
        <v>52</v>
      </c>
      <c r="P700" s="261">
        <f t="shared" si="217"/>
        <v>1405.04</v>
      </c>
    </row>
    <row r="701" spans="1:16" s="73" customFormat="1" ht="30">
      <c r="A701" s="46" t="s">
        <v>1284</v>
      </c>
      <c r="B701" s="57" t="s">
        <v>1265</v>
      </c>
      <c r="C701" s="46" t="s">
        <v>23</v>
      </c>
      <c r="D701" s="69"/>
      <c r="E701" s="106"/>
      <c r="F701" s="108"/>
      <c r="G701" s="256"/>
      <c r="H701" s="256"/>
      <c r="I701" s="258"/>
      <c r="J701" s="258">
        <v>5</v>
      </c>
      <c r="K701" s="259">
        <v>41.56</v>
      </c>
      <c r="L701" s="260">
        <f t="shared" si="213"/>
        <v>0</v>
      </c>
      <c r="M701" s="260">
        <f t="shared" si="214"/>
        <v>0</v>
      </c>
      <c r="N701" s="260">
        <f t="shared" si="215"/>
        <v>207.8</v>
      </c>
      <c r="O701" s="259">
        <f t="shared" si="216"/>
        <v>5</v>
      </c>
      <c r="P701" s="261">
        <f t="shared" si="217"/>
        <v>207.8</v>
      </c>
    </row>
    <row r="702" spans="1:16" s="73" customFormat="1" ht="30">
      <c r="A702" s="46" t="s">
        <v>1285</v>
      </c>
      <c r="B702" s="57" t="s">
        <v>1266</v>
      </c>
      <c r="C702" s="46" t="s">
        <v>23</v>
      </c>
      <c r="D702" s="69"/>
      <c r="E702" s="106"/>
      <c r="F702" s="108"/>
      <c r="G702" s="256"/>
      <c r="H702" s="256"/>
      <c r="I702" s="258"/>
      <c r="J702" s="258">
        <v>5</v>
      </c>
      <c r="K702" s="259">
        <v>32.659999999999997</v>
      </c>
      <c r="L702" s="260">
        <f t="shared" si="213"/>
        <v>0</v>
      </c>
      <c r="M702" s="260">
        <f t="shared" si="214"/>
        <v>0</v>
      </c>
      <c r="N702" s="260">
        <f t="shared" si="215"/>
        <v>163.30000000000001</v>
      </c>
      <c r="O702" s="259">
        <f t="shared" si="216"/>
        <v>5</v>
      </c>
      <c r="P702" s="261">
        <f t="shared" si="217"/>
        <v>163.30000000000001</v>
      </c>
    </row>
    <row r="703" spans="1:16" s="73" customFormat="1" ht="15.75">
      <c r="A703" s="46" t="s">
        <v>1286</v>
      </c>
      <c r="B703" s="57" t="s">
        <v>1199</v>
      </c>
      <c r="C703" s="46" t="s">
        <v>24</v>
      </c>
      <c r="D703" s="69"/>
      <c r="E703" s="106"/>
      <c r="F703" s="108"/>
      <c r="G703" s="256"/>
      <c r="H703" s="256"/>
      <c r="I703" s="258"/>
      <c r="J703" s="258">
        <v>54.54</v>
      </c>
      <c r="K703" s="259">
        <v>60.4</v>
      </c>
      <c r="L703" s="260">
        <f t="shared" si="213"/>
        <v>0</v>
      </c>
      <c r="M703" s="260">
        <f t="shared" si="214"/>
        <v>0</v>
      </c>
      <c r="N703" s="260">
        <f t="shared" si="215"/>
        <v>3294.22</v>
      </c>
      <c r="O703" s="259">
        <f t="shared" si="216"/>
        <v>54.54</v>
      </c>
      <c r="P703" s="261">
        <f t="shared" si="217"/>
        <v>3294.22</v>
      </c>
    </row>
    <row r="704" spans="1:16" s="73" customFormat="1" ht="16.5" customHeight="1">
      <c r="A704" s="46" t="s">
        <v>1287</v>
      </c>
      <c r="B704" s="57" t="s">
        <v>1227</v>
      </c>
      <c r="C704" s="46" t="s">
        <v>24</v>
      </c>
      <c r="D704" s="69"/>
      <c r="E704" s="106"/>
      <c r="F704" s="108"/>
      <c r="G704" s="256"/>
      <c r="H704" s="256"/>
      <c r="I704" s="258"/>
      <c r="J704" s="258">
        <v>54.54</v>
      </c>
      <c r="K704" s="259">
        <v>36.619999999999997</v>
      </c>
      <c r="L704" s="260">
        <f t="shared" si="213"/>
        <v>0</v>
      </c>
      <c r="M704" s="260">
        <f t="shared" si="214"/>
        <v>0</v>
      </c>
      <c r="N704" s="260">
        <f t="shared" si="215"/>
        <v>1997.25</v>
      </c>
      <c r="O704" s="259">
        <f t="shared" si="216"/>
        <v>54.54</v>
      </c>
      <c r="P704" s="261">
        <f t="shared" si="217"/>
        <v>1997.25</v>
      </c>
    </row>
    <row r="705" spans="1:16" s="73" customFormat="1" ht="16.5" customHeight="1">
      <c r="A705" s="46"/>
      <c r="B705" s="65" t="s">
        <v>1105</v>
      </c>
      <c r="C705" s="46"/>
      <c r="D705" s="69"/>
      <c r="E705" s="106"/>
      <c r="F705" s="103">
        <f>SUM(F671:F683)</f>
        <v>20274.07</v>
      </c>
      <c r="G705" s="256"/>
      <c r="H705" s="256"/>
      <c r="I705" s="258"/>
      <c r="J705" s="258"/>
      <c r="K705" s="259"/>
      <c r="L705" s="260"/>
      <c r="M705" s="260"/>
      <c r="N705" s="260"/>
      <c r="O705" s="259"/>
      <c r="P705" s="261"/>
    </row>
    <row r="706" spans="1:16" s="73" customFormat="1" ht="16.5" customHeight="1">
      <c r="A706" s="74" t="s">
        <v>1081</v>
      </c>
      <c r="B706" s="32" t="s">
        <v>1152</v>
      </c>
      <c r="C706" s="75"/>
      <c r="D706" s="91"/>
      <c r="E706" s="85"/>
      <c r="F706" s="86"/>
      <c r="G706" s="256"/>
      <c r="H706" s="256"/>
      <c r="I706" s="258"/>
      <c r="J706" s="258"/>
      <c r="K706" s="259"/>
      <c r="L706" s="260"/>
      <c r="M706" s="260"/>
      <c r="N706" s="260"/>
      <c r="O706" s="259"/>
      <c r="P706" s="261"/>
    </row>
    <row r="707" spans="1:16" s="73" customFormat="1" ht="16.5" customHeight="1">
      <c r="A707" s="46" t="s">
        <v>1082</v>
      </c>
      <c r="B707" s="57" t="s">
        <v>510</v>
      </c>
      <c r="C707" s="46" t="s">
        <v>30</v>
      </c>
      <c r="D707" s="69">
        <v>1</v>
      </c>
      <c r="E707" s="106">
        <v>2546.8000000000002</v>
      </c>
      <c r="F707" s="108">
        <f>D707*E707</f>
        <v>2546.8000000000002</v>
      </c>
      <c r="G707" s="256"/>
      <c r="H707" s="256"/>
      <c r="I707" s="258"/>
      <c r="J707" s="258"/>
      <c r="K707" s="259">
        <v>2550.9</v>
      </c>
      <c r="L707" s="260">
        <f t="shared" si="197"/>
        <v>0</v>
      </c>
      <c r="M707" s="260">
        <f t="shared" si="198"/>
        <v>0</v>
      </c>
      <c r="N707" s="260">
        <f t="shared" si="199"/>
        <v>0</v>
      </c>
      <c r="O707" s="259">
        <f t="shared" ref="O707:O713" si="218">D707+H707-I707+J707-G707</f>
        <v>1</v>
      </c>
      <c r="P707" s="261">
        <f t="shared" si="201"/>
        <v>2550.9</v>
      </c>
    </row>
    <row r="708" spans="1:16" s="73" customFormat="1" ht="16.5" customHeight="1">
      <c r="A708" s="46" t="s">
        <v>1083</v>
      </c>
      <c r="B708" s="57" t="s">
        <v>511</v>
      </c>
      <c r="C708" s="46" t="s">
        <v>25</v>
      </c>
      <c r="D708" s="69">
        <v>48.53</v>
      </c>
      <c r="E708" s="106">
        <v>171.67</v>
      </c>
      <c r="F708" s="108">
        <f t="shared" ref="F708:F712" si="219">D708*E708</f>
        <v>8331.1450999999997</v>
      </c>
      <c r="G708" s="256"/>
      <c r="H708" s="256"/>
      <c r="I708" s="258"/>
      <c r="J708" s="258"/>
      <c r="K708" s="259">
        <v>250.91</v>
      </c>
      <c r="L708" s="260">
        <f t="shared" si="197"/>
        <v>0</v>
      </c>
      <c r="M708" s="260">
        <f t="shared" si="198"/>
        <v>0</v>
      </c>
      <c r="N708" s="260">
        <f t="shared" si="199"/>
        <v>0</v>
      </c>
      <c r="O708" s="259">
        <f t="shared" si="218"/>
        <v>48.53</v>
      </c>
      <c r="P708" s="261">
        <f t="shared" si="201"/>
        <v>12176.66</v>
      </c>
    </row>
    <row r="709" spans="1:16" s="73" customFormat="1" ht="16.5" customHeight="1">
      <c r="A709" s="46" t="s">
        <v>1084</v>
      </c>
      <c r="B709" s="57" t="s">
        <v>512</v>
      </c>
      <c r="C709" s="46" t="s">
        <v>25</v>
      </c>
      <c r="D709" s="69">
        <v>56.26</v>
      </c>
      <c r="E709" s="106">
        <v>171.67</v>
      </c>
      <c r="F709" s="108">
        <f t="shared" si="219"/>
        <v>9658.154199999999</v>
      </c>
      <c r="G709" s="256"/>
      <c r="H709" s="256"/>
      <c r="I709" s="258"/>
      <c r="J709" s="258"/>
      <c r="K709" s="259">
        <v>250.91</v>
      </c>
      <c r="L709" s="260">
        <f t="shared" si="197"/>
        <v>0</v>
      </c>
      <c r="M709" s="260">
        <f t="shared" si="198"/>
        <v>0</v>
      </c>
      <c r="N709" s="260">
        <f t="shared" si="199"/>
        <v>0</v>
      </c>
      <c r="O709" s="259">
        <f t="shared" si="218"/>
        <v>56.26</v>
      </c>
      <c r="P709" s="261">
        <f t="shared" si="201"/>
        <v>14116.2</v>
      </c>
    </row>
    <row r="710" spans="1:16" s="73" customFormat="1" ht="16.5" customHeight="1">
      <c r="A710" s="46" t="s">
        <v>1085</v>
      </c>
      <c r="B710" s="57" t="s">
        <v>531</v>
      </c>
      <c r="C710" s="46" t="s">
        <v>25</v>
      </c>
      <c r="D710" s="69">
        <v>48.02</v>
      </c>
      <c r="E710" s="106">
        <v>104.94</v>
      </c>
      <c r="F710" s="108">
        <f t="shared" si="219"/>
        <v>5039.2188000000006</v>
      </c>
      <c r="G710" s="256"/>
      <c r="H710" s="256"/>
      <c r="I710" s="258"/>
      <c r="J710" s="258"/>
      <c r="K710" s="259">
        <v>137.82</v>
      </c>
      <c r="L710" s="260">
        <f t="shared" si="197"/>
        <v>0</v>
      </c>
      <c r="M710" s="260">
        <f t="shared" si="198"/>
        <v>0</v>
      </c>
      <c r="N710" s="260">
        <f t="shared" si="199"/>
        <v>0</v>
      </c>
      <c r="O710" s="259">
        <f t="shared" si="218"/>
        <v>48.02</v>
      </c>
      <c r="P710" s="261">
        <f t="shared" si="201"/>
        <v>6618.12</v>
      </c>
    </row>
    <row r="711" spans="1:16" s="73" customFormat="1" ht="16.5" customHeight="1">
      <c r="A711" s="46" t="s">
        <v>1085</v>
      </c>
      <c r="B711" s="57" t="s">
        <v>513</v>
      </c>
      <c r="C711" s="46" t="s">
        <v>24</v>
      </c>
      <c r="D711" s="69">
        <v>7.22</v>
      </c>
      <c r="E711" s="106">
        <v>126.64</v>
      </c>
      <c r="F711" s="108">
        <f t="shared" si="219"/>
        <v>914.34079999999994</v>
      </c>
      <c r="G711" s="256"/>
      <c r="H711" s="256"/>
      <c r="I711" s="258"/>
      <c r="J711" s="258"/>
      <c r="K711" s="259">
        <v>143.99</v>
      </c>
      <c r="L711" s="260">
        <f t="shared" si="197"/>
        <v>0</v>
      </c>
      <c r="M711" s="260">
        <f t="shared" si="198"/>
        <v>0</v>
      </c>
      <c r="N711" s="260">
        <f t="shared" si="199"/>
        <v>0</v>
      </c>
      <c r="O711" s="259">
        <f t="shared" si="218"/>
        <v>7.22</v>
      </c>
      <c r="P711" s="261">
        <f t="shared" si="201"/>
        <v>1039.6099999999999</v>
      </c>
    </row>
    <row r="712" spans="1:16" s="73" customFormat="1" ht="16.5" customHeight="1">
      <c r="A712" s="46" t="s">
        <v>1086</v>
      </c>
      <c r="B712" s="57" t="s">
        <v>514</v>
      </c>
      <c r="C712" s="46" t="s">
        <v>25</v>
      </c>
      <c r="D712" s="69">
        <v>3.62</v>
      </c>
      <c r="E712" s="106">
        <v>171.67</v>
      </c>
      <c r="F712" s="108">
        <f t="shared" si="219"/>
        <v>621.44539999999995</v>
      </c>
      <c r="G712" s="256"/>
      <c r="H712" s="256"/>
      <c r="I712" s="258"/>
      <c r="J712" s="258"/>
      <c r="K712" s="259">
        <v>250.91</v>
      </c>
      <c r="L712" s="260">
        <f t="shared" si="197"/>
        <v>0</v>
      </c>
      <c r="M712" s="260">
        <f t="shared" si="198"/>
        <v>0</v>
      </c>
      <c r="N712" s="260">
        <f t="shared" si="199"/>
        <v>0</v>
      </c>
      <c r="O712" s="259">
        <f t="shared" si="218"/>
        <v>3.62</v>
      </c>
      <c r="P712" s="261">
        <f t="shared" si="201"/>
        <v>908.29</v>
      </c>
    </row>
    <row r="713" spans="1:16" s="73" customFormat="1" ht="16.5" customHeight="1">
      <c r="A713" s="46" t="s">
        <v>1087</v>
      </c>
      <c r="B713" s="57" t="s">
        <v>515</v>
      </c>
      <c r="C713" s="46" t="s">
        <v>25</v>
      </c>
      <c r="D713" s="69">
        <v>106.8</v>
      </c>
      <c r="E713" s="106">
        <v>55.27</v>
      </c>
      <c r="F713" s="108">
        <f>D713*E713+0.01</f>
        <v>5902.8460000000005</v>
      </c>
      <c r="G713" s="256"/>
      <c r="H713" s="256"/>
      <c r="I713" s="258"/>
      <c r="J713" s="258"/>
      <c r="K713" s="259">
        <v>64.7</v>
      </c>
      <c r="L713" s="260">
        <f t="shared" si="197"/>
        <v>0</v>
      </c>
      <c r="M713" s="260">
        <f t="shared" si="198"/>
        <v>0</v>
      </c>
      <c r="N713" s="260">
        <f t="shared" si="199"/>
        <v>0</v>
      </c>
      <c r="O713" s="259">
        <f t="shared" si="218"/>
        <v>106.8</v>
      </c>
      <c r="P713" s="261">
        <f t="shared" si="201"/>
        <v>6909.96</v>
      </c>
    </row>
    <row r="714" spans="1:16" s="73" customFormat="1" ht="16.5" customHeight="1">
      <c r="A714" s="46"/>
      <c r="B714" s="65" t="s">
        <v>1104</v>
      </c>
      <c r="C714" s="46"/>
      <c r="D714" s="69"/>
      <c r="E714" s="106"/>
      <c r="F714" s="103">
        <f>SUM(F707:F713)</f>
        <v>33013.950300000004</v>
      </c>
      <c r="G714" s="256"/>
      <c r="H714" s="256"/>
      <c r="I714" s="258"/>
      <c r="J714" s="258"/>
      <c r="K714" s="259"/>
      <c r="L714" s="260"/>
      <c r="M714" s="260"/>
      <c r="N714" s="260"/>
      <c r="O714" s="259"/>
      <c r="P714" s="261"/>
    </row>
    <row r="715" spans="1:16" s="73" customFormat="1" ht="16.5" customHeight="1">
      <c r="A715" s="74" t="s">
        <v>1088</v>
      </c>
      <c r="B715" s="32" t="s">
        <v>516</v>
      </c>
      <c r="C715" s="75"/>
      <c r="D715" s="91"/>
      <c r="E715" s="85"/>
      <c r="F715" s="86"/>
      <c r="G715" s="256"/>
      <c r="H715" s="256"/>
      <c r="I715" s="258"/>
      <c r="J715" s="258"/>
      <c r="K715" s="259"/>
      <c r="L715" s="260"/>
      <c r="M715" s="260"/>
      <c r="N715" s="260"/>
      <c r="O715" s="259"/>
      <c r="P715" s="261"/>
    </row>
    <row r="716" spans="1:16" s="73" customFormat="1" ht="16.5" customHeight="1">
      <c r="A716" s="46" t="s">
        <v>1089</v>
      </c>
      <c r="B716" s="57" t="s">
        <v>517</v>
      </c>
      <c r="C716" s="46" t="s">
        <v>30</v>
      </c>
      <c r="D716" s="69">
        <v>2</v>
      </c>
      <c r="E716" s="106">
        <v>14.38</v>
      </c>
      <c r="F716" s="108">
        <f>D716*E716</f>
        <v>28.76</v>
      </c>
      <c r="G716" s="256"/>
      <c r="H716" s="256"/>
      <c r="I716" s="258"/>
      <c r="J716" s="258"/>
      <c r="K716" s="259">
        <v>14.12</v>
      </c>
      <c r="L716" s="260">
        <f t="shared" ref="L716:L735" si="220">ROUND(H716*K716,2)</f>
        <v>0</v>
      </c>
      <c r="M716" s="260">
        <f t="shared" ref="M716:M735" si="221">ROUND(I716*K716,2)</f>
        <v>0</v>
      </c>
      <c r="N716" s="260">
        <f t="shared" ref="N716:N735" si="222">ROUND(J716*K716,2)</f>
        <v>0</v>
      </c>
      <c r="O716" s="259">
        <f t="shared" ref="O716:O727" si="223">D716+H716-I716+J716-G716</f>
        <v>2</v>
      </c>
      <c r="P716" s="261">
        <f t="shared" ref="P716:P735" si="224">ROUND(O716*K716,2)</f>
        <v>28.24</v>
      </c>
    </row>
    <row r="717" spans="1:16" s="73" customFormat="1" ht="16.5" customHeight="1">
      <c r="A717" s="46" t="s">
        <v>1090</v>
      </c>
      <c r="B717" s="57" t="s">
        <v>518</v>
      </c>
      <c r="C717" s="46" t="s">
        <v>30</v>
      </c>
      <c r="D717" s="69">
        <v>1</v>
      </c>
      <c r="E717" s="106">
        <v>29.29</v>
      </c>
      <c r="F717" s="108">
        <f t="shared" ref="F717:F727" si="225">D717*E717</f>
        <v>29.29</v>
      </c>
      <c r="G717" s="256"/>
      <c r="H717" s="256"/>
      <c r="I717" s="258"/>
      <c r="J717" s="258"/>
      <c r="K717" s="259">
        <v>35.19</v>
      </c>
      <c r="L717" s="260">
        <f t="shared" si="220"/>
        <v>0</v>
      </c>
      <c r="M717" s="260">
        <f t="shared" si="221"/>
        <v>0</v>
      </c>
      <c r="N717" s="260">
        <f t="shared" si="222"/>
        <v>0</v>
      </c>
      <c r="O717" s="259">
        <f t="shared" si="223"/>
        <v>1</v>
      </c>
      <c r="P717" s="261">
        <f t="shared" si="224"/>
        <v>35.19</v>
      </c>
    </row>
    <row r="718" spans="1:16" s="73" customFormat="1" ht="16.5" customHeight="1">
      <c r="A718" s="46" t="s">
        <v>1091</v>
      </c>
      <c r="B718" s="57" t="s">
        <v>519</v>
      </c>
      <c r="C718" s="46" t="s">
        <v>30</v>
      </c>
      <c r="D718" s="69">
        <v>1</v>
      </c>
      <c r="E718" s="106">
        <v>24.7</v>
      </c>
      <c r="F718" s="108">
        <f t="shared" si="225"/>
        <v>24.7</v>
      </c>
      <c r="G718" s="256"/>
      <c r="H718" s="256"/>
      <c r="I718" s="258"/>
      <c r="J718" s="258"/>
      <c r="K718" s="259">
        <v>179.72</v>
      </c>
      <c r="L718" s="260">
        <f t="shared" si="220"/>
        <v>0</v>
      </c>
      <c r="M718" s="260">
        <f t="shared" si="221"/>
        <v>0</v>
      </c>
      <c r="N718" s="260">
        <f t="shared" si="222"/>
        <v>0</v>
      </c>
      <c r="O718" s="259">
        <f t="shared" si="223"/>
        <v>1</v>
      </c>
      <c r="P718" s="261">
        <f t="shared" si="224"/>
        <v>179.72</v>
      </c>
    </row>
    <row r="719" spans="1:16" s="73" customFormat="1" ht="16.5" customHeight="1">
      <c r="A719" s="46" t="s">
        <v>1092</v>
      </c>
      <c r="B719" s="57" t="s">
        <v>520</v>
      </c>
      <c r="C719" s="46" t="s">
        <v>30</v>
      </c>
      <c r="D719" s="69">
        <v>1</v>
      </c>
      <c r="E719" s="106">
        <v>8.43</v>
      </c>
      <c r="F719" s="108">
        <f t="shared" si="225"/>
        <v>8.43</v>
      </c>
      <c r="G719" s="256"/>
      <c r="H719" s="256"/>
      <c r="I719" s="258"/>
      <c r="J719" s="258"/>
      <c r="K719" s="259">
        <v>8.36</v>
      </c>
      <c r="L719" s="260">
        <f t="shared" si="220"/>
        <v>0</v>
      </c>
      <c r="M719" s="260">
        <f t="shared" si="221"/>
        <v>0</v>
      </c>
      <c r="N719" s="260">
        <f t="shared" si="222"/>
        <v>0</v>
      </c>
      <c r="O719" s="259">
        <f t="shared" si="223"/>
        <v>1</v>
      </c>
      <c r="P719" s="261">
        <f t="shared" si="224"/>
        <v>8.36</v>
      </c>
    </row>
    <row r="720" spans="1:16" s="73" customFormat="1" ht="16.5" customHeight="1">
      <c r="A720" s="46" t="s">
        <v>1093</v>
      </c>
      <c r="B720" s="57" t="s">
        <v>521</v>
      </c>
      <c r="C720" s="46" t="s">
        <v>27</v>
      </c>
      <c r="D720" s="69">
        <v>9</v>
      </c>
      <c r="E720" s="106">
        <v>44.82</v>
      </c>
      <c r="F720" s="108">
        <f t="shared" si="225"/>
        <v>403.38</v>
      </c>
      <c r="G720" s="256"/>
      <c r="H720" s="256"/>
      <c r="I720" s="258"/>
      <c r="J720" s="258"/>
      <c r="K720" s="259">
        <v>65.03</v>
      </c>
      <c r="L720" s="260">
        <f t="shared" si="220"/>
        <v>0</v>
      </c>
      <c r="M720" s="260">
        <f t="shared" si="221"/>
        <v>0</v>
      </c>
      <c r="N720" s="260">
        <f t="shared" si="222"/>
        <v>0</v>
      </c>
      <c r="O720" s="259">
        <f t="shared" si="223"/>
        <v>9</v>
      </c>
      <c r="P720" s="261">
        <f t="shared" si="224"/>
        <v>585.27</v>
      </c>
    </row>
    <row r="721" spans="1:16" s="73" customFormat="1" ht="16.5" customHeight="1">
      <c r="A721" s="46" t="s">
        <v>1094</v>
      </c>
      <c r="B721" s="57" t="s">
        <v>522</v>
      </c>
      <c r="C721" s="46" t="s">
        <v>27</v>
      </c>
      <c r="D721" s="69">
        <v>6.97</v>
      </c>
      <c r="E721" s="106">
        <v>73.88</v>
      </c>
      <c r="F721" s="108">
        <f t="shared" si="225"/>
        <v>514.94359999999995</v>
      </c>
      <c r="G721" s="256"/>
      <c r="H721" s="256"/>
      <c r="I721" s="258"/>
      <c r="J721" s="258"/>
      <c r="K721" s="259">
        <v>119.89</v>
      </c>
      <c r="L721" s="260">
        <f t="shared" si="220"/>
        <v>0</v>
      </c>
      <c r="M721" s="260">
        <f t="shared" si="221"/>
        <v>0</v>
      </c>
      <c r="N721" s="260">
        <f t="shared" si="222"/>
        <v>0</v>
      </c>
      <c r="O721" s="259">
        <f t="shared" si="223"/>
        <v>6.97</v>
      </c>
      <c r="P721" s="261">
        <f t="shared" si="224"/>
        <v>835.63</v>
      </c>
    </row>
    <row r="722" spans="1:16" s="73" customFormat="1" ht="17.25" customHeight="1">
      <c r="A722" s="46" t="s">
        <v>1095</v>
      </c>
      <c r="B722" s="57" t="s">
        <v>523</v>
      </c>
      <c r="C722" s="46" t="s">
        <v>26</v>
      </c>
      <c r="D722" s="69">
        <v>1702.3</v>
      </c>
      <c r="E722" s="106">
        <v>6.19</v>
      </c>
      <c r="F722" s="108">
        <f t="shared" si="225"/>
        <v>10537.237000000001</v>
      </c>
      <c r="G722" s="256"/>
      <c r="H722" s="256"/>
      <c r="I722" s="258"/>
      <c r="J722" s="258"/>
      <c r="K722" s="259">
        <v>5.74</v>
      </c>
      <c r="L722" s="260">
        <f t="shared" si="220"/>
        <v>0</v>
      </c>
      <c r="M722" s="260">
        <f t="shared" si="221"/>
        <v>0</v>
      </c>
      <c r="N722" s="260">
        <f t="shared" si="222"/>
        <v>0</v>
      </c>
      <c r="O722" s="259">
        <f t="shared" si="223"/>
        <v>1702.3</v>
      </c>
      <c r="P722" s="261">
        <f t="shared" si="224"/>
        <v>9771.2000000000007</v>
      </c>
    </row>
    <row r="723" spans="1:16" s="73" customFormat="1" ht="16.5" customHeight="1">
      <c r="A723" s="46" t="s">
        <v>1096</v>
      </c>
      <c r="B723" s="57" t="s">
        <v>524</v>
      </c>
      <c r="C723" s="46" t="s">
        <v>30</v>
      </c>
      <c r="D723" s="69">
        <v>1</v>
      </c>
      <c r="E723" s="106">
        <v>3598.74</v>
      </c>
      <c r="F723" s="108">
        <f t="shared" si="225"/>
        <v>3598.74</v>
      </c>
      <c r="G723" s="256"/>
      <c r="H723" s="256"/>
      <c r="I723" s="258"/>
      <c r="J723" s="258"/>
      <c r="K723" s="259">
        <v>4450</v>
      </c>
      <c r="L723" s="260">
        <f t="shared" si="220"/>
        <v>0</v>
      </c>
      <c r="M723" s="260">
        <f t="shared" si="221"/>
        <v>0</v>
      </c>
      <c r="N723" s="260">
        <f t="shared" si="222"/>
        <v>0</v>
      </c>
      <c r="O723" s="259">
        <f t="shared" si="223"/>
        <v>1</v>
      </c>
      <c r="P723" s="261">
        <f t="shared" si="224"/>
        <v>4450</v>
      </c>
    </row>
    <row r="724" spans="1:16" s="73" customFormat="1" ht="16.5" customHeight="1">
      <c r="A724" s="46" t="s">
        <v>1097</v>
      </c>
      <c r="B724" s="57" t="s">
        <v>530</v>
      </c>
      <c r="C724" s="46" t="s">
        <v>25</v>
      </c>
      <c r="D724" s="69">
        <v>145.76</v>
      </c>
      <c r="E724" s="106">
        <v>51.85</v>
      </c>
      <c r="F724" s="108">
        <f t="shared" si="225"/>
        <v>7557.6559999999999</v>
      </c>
      <c r="G724" s="256"/>
      <c r="H724" s="256"/>
      <c r="I724" s="258"/>
      <c r="J724" s="258"/>
      <c r="K724" s="259">
        <v>70.36</v>
      </c>
      <c r="L724" s="260">
        <f t="shared" si="220"/>
        <v>0</v>
      </c>
      <c r="M724" s="260">
        <f t="shared" si="221"/>
        <v>0</v>
      </c>
      <c r="N724" s="260">
        <f t="shared" si="222"/>
        <v>0</v>
      </c>
      <c r="O724" s="259">
        <f t="shared" si="223"/>
        <v>145.76</v>
      </c>
      <c r="P724" s="261">
        <f t="shared" si="224"/>
        <v>10255.67</v>
      </c>
    </row>
    <row r="725" spans="1:16" s="73" customFormat="1" ht="16.5" customHeight="1">
      <c r="A725" s="46" t="s">
        <v>1098</v>
      </c>
      <c r="B725" s="57" t="s">
        <v>525</v>
      </c>
      <c r="C725" s="46" t="s">
        <v>25</v>
      </c>
      <c r="D725" s="69">
        <v>69.08</v>
      </c>
      <c r="E725" s="106">
        <v>8.61</v>
      </c>
      <c r="F725" s="108">
        <f t="shared" si="225"/>
        <v>594.77879999999993</v>
      </c>
      <c r="G725" s="256"/>
      <c r="H725" s="256"/>
      <c r="I725" s="258"/>
      <c r="J725" s="258"/>
      <c r="K725" s="259">
        <v>11.38</v>
      </c>
      <c r="L725" s="260">
        <f t="shared" si="220"/>
        <v>0</v>
      </c>
      <c r="M725" s="260">
        <f t="shared" si="221"/>
        <v>0</v>
      </c>
      <c r="N725" s="260">
        <f t="shared" si="222"/>
        <v>0</v>
      </c>
      <c r="O725" s="259">
        <f t="shared" si="223"/>
        <v>69.08</v>
      </c>
      <c r="P725" s="261">
        <f t="shared" si="224"/>
        <v>786.13</v>
      </c>
    </row>
    <row r="726" spans="1:16" s="73" customFormat="1" ht="16.5" customHeight="1">
      <c r="A726" s="46" t="s">
        <v>1099</v>
      </c>
      <c r="B726" s="57" t="s">
        <v>526</v>
      </c>
      <c r="C726" s="46" t="s">
        <v>25</v>
      </c>
      <c r="D726" s="69">
        <v>69.08</v>
      </c>
      <c r="E726" s="106">
        <v>36.9</v>
      </c>
      <c r="F726" s="108">
        <f t="shared" si="225"/>
        <v>2549.0519999999997</v>
      </c>
      <c r="G726" s="256"/>
      <c r="H726" s="256"/>
      <c r="I726" s="258"/>
      <c r="J726" s="258"/>
      <c r="K726" s="259">
        <v>40.81</v>
      </c>
      <c r="L726" s="260">
        <f t="shared" si="220"/>
        <v>0</v>
      </c>
      <c r="M726" s="260">
        <f t="shared" si="221"/>
        <v>0</v>
      </c>
      <c r="N726" s="260">
        <f t="shared" si="222"/>
        <v>0</v>
      </c>
      <c r="O726" s="259">
        <f t="shared" si="223"/>
        <v>69.08</v>
      </c>
      <c r="P726" s="261">
        <f t="shared" si="224"/>
        <v>2819.15</v>
      </c>
    </row>
    <row r="727" spans="1:16" s="73" customFormat="1" ht="16.5" customHeight="1">
      <c r="A727" s="46" t="s">
        <v>1100</v>
      </c>
      <c r="B727" s="25" t="s">
        <v>527</v>
      </c>
      <c r="C727" s="46" t="s">
        <v>25</v>
      </c>
      <c r="D727" s="69">
        <v>69.08</v>
      </c>
      <c r="E727" s="106">
        <v>9.6300000000000008</v>
      </c>
      <c r="F727" s="108">
        <f t="shared" si="225"/>
        <v>665.24040000000002</v>
      </c>
      <c r="G727" s="256"/>
      <c r="H727" s="256"/>
      <c r="I727" s="258"/>
      <c r="J727" s="258"/>
      <c r="K727" s="259">
        <v>11</v>
      </c>
      <c r="L727" s="260">
        <f t="shared" si="220"/>
        <v>0</v>
      </c>
      <c r="M727" s="260">
        <f t="shared" si="221"/>
        <v>0</v>
      </c>
      <c r="N727" s="260">
        <f t="shared" si="222"/>
        <v>0</v>
      </c>
      <c r="O727" s="259">
        <f t="shared" si="223"/>
        <v>69.08</v>
      </c>
      <c r="P727" s="261">
        <f t="shared" si="224"/>
        <v>759.88</v>
      </c>
    </row>
    <row r="728" spans="1:16" s="73" customFormat="1" ht="16.5" customHeight="1">
      <c r="A728" s="46"/>
      <c r="B728" s="65" t="s">
        <v>1103</v>
      </c>
      <c r="C728" s="46"/>
      <c r="D728" s="69"/>
      <c r="E728" s="106"/>
      <c r="F728" s="103">
        <f>SUM(F716:F727)</f>
        <v>26512.2078</v>
      </c>
      <c r="G728" s="256"/>
      <c r="H728" s="256"/>
      <c r="I728" s="258"/>
      <c r="J728" s="258"/>
      <c r="K728" s="259"/>
      <c r="L728" s="260"/>
      <c r="M728" s="260"/>
      <c r="N728" s="260"/>
      <c r="O728" s="259"/>
      <c r="P728" s="261"/>
    </row>
    <row r="729" spans="1:16" s="73" customFormat="1" ht="16.5" customHeight="1">
      <c r="A729" s="74" t="s">
        <v>1289</v>
      </c>
      <c r="B729" s="32" t="s">
        <v>1288</v>
      </c>
      <c r="C729" s="75"/>
      <c r="D729" s="91"/>
      <c r="E729" s="85"/>
      <c r="F729" s="86"/>
      <c r="G729" s="256"/>
      <c r="H729" s="256"/>
      <c r="I729" s="258"/>
      <c r="J729" s="258"/>
      <c r="K729" s="259"/>
      <c r="L729" s="260"/>
      <c r="M729" s="260"/>
      <c r="N729" s="260"/>
      <c r="O729" s="259"/>
      <c r="P729" s="261"/>
    </row>
    <row r="730" spans="1:16" s="73" customFormat="1" ht="75">
      <c r="A730" s="46" t="s">
        <v>1101</v>
      </c>
      <c r="B730" s="57" t="s">
        <v>1290</v>
      </c>
      <c r="C730" s="308" t="s">
        <v>25</v>
      </c>
      <c r="D730" s="69"/>
      <c r="E730" s="106"/>
      <c r="F730" s="108"/>
      <c r="G730" s="256"/>
      <c r="H730" s="256"/>
      <c r="I730" s="258"/>
      <c r="J730" s="258">
        <v>179.64</v>
      </c>
      <c r="K730" s="259">
        <v>345.43</v>
      </c>
      <c r="L730" s="260">
        <f t="shared" ref="L730:L732" si="226">ROUND(H730*K730,2)</f>
        <v>0</v>
      </c>
      <c r="M730" s="260">
        <f t="shared" ref="M730:M732" si="227">ROUND(I730*K730,2)</f>
        <v>0</v>
      </c>
      <c r="N730" s="260">
        <f t="shared" ref="N730:N732" si="228">ROUND(J730*K730,2)</f>
        <v>62053.05</v>
      </c>
      <c r="O730" s="259">
        <f t="shared" ref="O730:O732" si="229">D730+H730-I730+J730-G730</f>
        <v>179.64</v>
      </c>
      <c r="P730" s="261">
        <f t="shared" ref="P730:P732" si="230">ROUND(O730*K730,2)</f>
        <v>62053.05</v>
      </c>
    </row>
    <row r="731" spans="1:16" s="73" customFormat="1" ht="45">
      <c r="A731" s="46" t="s">
        <v>1293</v>
      </c>
      <c r="B731" s="57" t="s">
        <v>1291</v>
      </c>
      <c r="C731" s="307" t="s">
        <v>27</v>
      </c>
      <c r="D731" s="69"/>
      <c r="E731" s="106"/>
      <c r="F731" s="108"/>
      <c r="G731" s="256"/>
      <c r="H731" s="256"/>
      <c r="I731" s="258"/>
      <c r="J731" s="258">
        <v>40</v>
      </c>
      <c r="K731" s="259">
        <v>315.29000000000002</v>
      </c>
      <c r="L731" s="260">
        <f t="shared" si="226"/>
        <v>0</v>
      </c>
      <c r="M731" s="260">
        <f t="shared" si="227"/>
        <v>0</v>
      </c>
      <c r="N731" s="260">
        <f t="shared" si="228"/>
        <v>12611.6</v>
      </c>
      <c r="O731" s="259">
        <f t="shared" si="229"/>
        <v>40</v>
      </c>
      <c r="P731" s="261">
        <f t="shared" si="230"/>
        <v>12611.6</v>
      </c>
    </row>
    <row r="732" spans="1:16" s="73" customFormat="1" ht="30">
      <c r="A732" s="46" t="s">
        <v>1294</v>
      </c>
      <c r="B732" s="57" t="s">
        <v>1292</v>
      </c>
      <c r="C732" s="308" t="s">
        <v>25</v>
      </c>
      <c r="D732" s="69"/>
      <c r="E732" s="106"/>
      <c r="F732" s="108"/>
      <c r="G732" s="256"/>
      <c r="H732" s="256"/>
      <c r="I732" s="258"/>
      <c r="J732" s="258">
        <v>144</v>
      </c>
      <c r="K732" s="259">
        <v>11.66</v>
      </c>
      <c r="L732" s="260">
        <f t="shared" si="226"/>
        <v>0</v>
      </c>
      <c r="M732" s="260">
        <f t="shared" si="227"/>
        <v>0</v>
      </c>
      <c r="N732" s="260">
        <f t="shared" si="228"/>
        <v>1679.04</v>
      </c>
      <c r="O732" s="259">
        <f t="shared" si="229"/>
        <v>144</v>
      </c>
      <c r="P732" s="261">
        <f t="shared" si="230"/>
        <v>1679.04</v>
      </c>
    </row>
    <row r="733" spans="1:16" s="73" customFormat="1" ht="16.5" customHeight="1">
      <c r="A733" s="46"/>
      <c r="B733" s="65" t="s">
        <v>1102</v>
      </c>
      <c r="C733" s="46"/>
      <c r="D733" s="69"/>
      <c r="E733" s="106"/>
      <c r="F733" s="103">
        <f>SUM(F730:F732)</f>
        <v>0</v>
      </c>
      <c r="G733" s="256"/>
      <c r="H733" s="256"/>
      <c r="I733" s="258"/>
      <c r="J733" s="258"/>
      <c r="K733" s="259"/>
      <c r="L733" s="260"/>
      <c r="M733" s="260"/>
      <c r="N733" s="260"/>
      <c r="O733" s="259"/>
      <c r="P733" s="261"/>
    </row>
    <row r="734" spans="1:16" s="73" customFormat="1" ht="16.5" customHeight="1">
      <c r="A734" s="74" t="s">
        <v>1295</v>
      </c>
      <c r="B734" s="32" t="s">
        <v>528</v>
      </c>
      <c r="C734" s="75"/>
      <c r="D734" s="91"/>
      <c r="E734" s="85"/>
      <c r="F734" s="86"/>
      <c r="G734" s="256"/>
      <c r="H734" s="256"/>
      <c r="I734" s="258"/>
      <c r="J734" s="258"/>
      <c r="K734" s="259"/>
      <c r="L734" s="260"/>
      <c r="M734" s="260"/>
      <c r="N734" s="260"/>
      <c r="O734" s="259"/>
      <c r="P734" s="261"/>
    </row>
    <row r="735" spans="1:16" s="73" customFormat="1" ht="16.5" customHeight="1">
      <c r="A735" s="46" t="s">
        <v>1296</v>
      </c>
      <c r="B735" s="57" t="s">
        <v>529</v>
      </c>
      <c r="C735" s="46" t="s">
        <v>25</v>
      </c>
      <c r="D735" s="69">
        <v>1510.23</v>
      </c>
      <c r="E735" s="106">
        <v>1.73</v>
      </c>
      <c r="F735" s="108">
        <f>D735*E735</f>
        <v>2612.6979000000001</v>
      </c>
      <c r="G735" s="256"/>
      <c r="H735" s="256"/>
      <c r="I735" s="258"/>
      <c r="J735" s="258"/>
      <c r="K735" s="259">
        <v>2.3199999999999998</v>
      </c>
      <c r="L735" s="260">
        <f t="shared" si="220"/>
        <v>0</v>
      </c>
      <c r="M735" s="260">
        <f t="shared" si="221"/>
        <v>0</v>
      </c>
      <c r="N735" s="260">
        <f t="shared" si="222"/>
        <v>0</v>
      </c>
      <c r="O735" s="259">
        <f>D735+H735-I735+J735-G735</f>
        <v>1510.23</v>
      </c>
      <c r="P735" s="261">
        <f t="shared" si="224"/>
        <v>3503.73</v>
      </c>
    </row>
    <row r="736" spans="1:16" s="73" customFormat="1" ht="16.5" customHeight="1">
      <c r="A736" s="46"/>
      <c r="B736" s="65" t="s">
        <v>1102</v>
      </c>
      <c r="C736" s="46"/>
      <c r="D736" s="69"/>
      <c r="E736" s="106"/>
      <c r="F736" s="103">
        <f>SUM(F735)</f>
        <v>2612.6979000000001</v>
      </c>
      <c r="G736" s="256"/>
      <c r="H736" s="256"/>
      <c r="I736" s="258"/>
      <c r="J736" s="258"/>
      <c r="K736" s="259"/>
      <c r="L736" s="260"/>
      <c r="M736" s="260"/>
      <c r="N736" s="260"/>
      <c r="O736" s="259"/>
      <c r="P736" s="261"/>
    </row>
    <row r="737" spans="1:19" s="73" customFormat="1" ht="16.5" customHeight="1">
      <c r="A737" s="46"/>
      <c r="B737" s="57"/>
      <c r="C737" s="46"/>
      <c r="D737" s="69"/>
      <c r="E737" s="106"/>
      <c r="F737" s="129"/>
      <c r="G737" s="256"/>
      <c r="H737" s="256"/>
      <c r="I737" s="258"/>
      <c r="J737" s="258"/>
      <c r="K737" s="259"/>
      <c r="L737" s="260"/>
      <c r="M737" s="260"/>
      <c r="N737" s="260"/>
      <c r="O737" s="259"/>
      <c r="P737" s="261"/>
    </row>
    <row r="738" spans="1:19" s="229" customFormat="1" ht="24.75" customHeight="1">
      <c r="A738" s="226"/>
      <c r="B738" s="65" t="s">
        <v>547</v>
      </c>
      <c r="C738" s="226"/>
      <c r="D738" s="227"/>
      <c r="E738" s="226"/>
      <c r="F738" s="103">
        <f>F736+F728+F714+F705+F669+F663+F642+F638+F633+F617+F613+F587+F581+F565+F547+F533+F514+F494+F487+F456+F433+F400+F358+F353+F339+F325+F255+F247+F237+F223+F209+F206+F198+F192+F187+F169+F164+F155+F151+F139+F136+F129+F126+F118+F115+F108+F78+F71+F62+F53+F46+F36+F31+F26+F20+0.01</f>
        <v>1681727.6861000007</v>
      </c>
      <c r="G738" s="257"/>
      <c r="H738" s="256"/>
      <c r="I738" s="258"/>
      <c r="J738" s="258"/>
      <c r="K738" s="259"/>
      <c r="L738" s="261">
        <f>SUM(L10:L737)</f>
        <v>0</v>
      </c>
      <c r="M738" s="261">
        <f>SUM(M10:M737)</f>
        <v>778.16</v>
      </c>
      <c r="N738" s="261">
        <f>SUM(N10:N737)</f>
        <v>318864.23000000004</v>
      </c>
      <c r="O738" s="261"/>
      <c r="P738" s="261">
        <f>SUM(P10:P737)</f>
        <v>2027923.5400000005</v>
      </c>
      <c r="Q738" s="228"/>
      <c r="R738" s="228"/>
      <c r="S738" s="228"/>
    </row>
    <row r="739" spans="1:19" ht="15">
      <c r="F739" s="1"/>
      <c r="G739" s="22"/>
      <c r="H739" s="22"/>
      <c r="I739" s="22"/>
      <c r="J739" s="22"/>
      <c r="K739" s="22"/>
      <c r="L739" s="22"/>
      <c r="M739" s="22"/>
      <c r="N739" s="22"/>
      <c r="O739" s="22"/>
      <c r="P739" s="73"/>
    </row>
    <row r="740" spans="1:19" ht="15">
      <c r="F740" s="1"/>
      <c r="G740" s="22"/>
      <c r="H740" s="22"/>
      <c r="I740" s="22"/>
      <c r="J740" s="22"/>
      <c r="K740" s="22"/>
      <c r="L740" s="22"/>
      <c r="M740" s="22"/>
      <c r="N740" s="22"/>
      <c r="O740" s="22"/>
      <c r="P740" s="73"/>
    </row>
    <row r="741" spans="1:19" ht="15">
      <c r="F741" s="1"/>
      <c r="G741" s="22"/>
      <c r="H741" s="22"/>
      <c r="I741" s="22"/>
      <c r="J741" s="22"/>
      <c r="K741" s="22"/>
      <c r="L741" s="22"/>
      <c r="M741" s="22"/>
      <c r="N741" s="22"/>
      <c r="O741" s="22"/>
      <c r="P741" s="73"/>
    </row>
    <row r="742" spans="1:19" ht="15">
      <c r="F742" s="1"/>
      <c r="G742" s="22"/>
      <c r="H742" s="22"/>
      <c r="I742" s="22"/>
      <c r="J742" s="22"/>
      <c r="K742" s="22"/>
      <c r="L742" s="22"/>
      <c r="M742" s="22"/>
      <c r="N742" s="22"/>
      <c r="O742" s="22"/>
      <c r="P742" s="73"/>
    </row>
    <row r="743" spans="1:19" ht="15">
      <c r="F743" s="1"/>
      <c r="G743" s="22"/>
      <c r="H743" s="22"/>
      <c r="I743" s="22"/>
      <c r="J743" s="22"/>
      <c r="K743" s="22"/>
      <c r="L743" s="22"/>
      <c r="M743" s="22"/>
      <c r="N743" s="22"/>
      <c r="O743" s="22"/>
      <c r="P743" s="73"/>
    </row>
    <row r="744" spans="1:19" ht="15">
      <c r="F744" s="1"/>
      <c r="G744" s="22"/>
      <c r="H744" s="22"/>
      <c r="I744" s="22"/>
      <c r="J744" s="22"/>
      <c r="K744" s="22"/>
      <c r="L744" s="22"/>
      <c r="M744" s="22"/>
      <c r="N744" s="22"/>
      <c r="O744" s="22"/>
      <c r="P744" s="73"/>
    </row>
    <row r="745" spans="1:19" ht="15">
      <c r="F745" s="1"/>
      <c r="G745" s="22"/>
      <c r="H745" s="22"/>
      <c r="I745" s="22"/>
      <c r="J745" s="22"/>
      <c r="K745" s="22"/>
      <c r="L745" s="22"/>
      <c r="M745" s="22"/>
      <c r="N745" s="22"/>
      <c r="O745" s="22"/>
      <c r="P745" s="73"/>
    </row>
    <row r="746" spans="1:19" ht="15">
      <c r="F746" s="1"/>
      <c r="G746" s="22"/>
      <c r="H746" s="22"/>
      <c r="I746" s="22"/>
      <c r="J746" s="22"/>
      <c r="K746" s="22"/>
      <c r="L746" s="22"/>
      <c r="M746" s="22"/>
      <c r="N746" s="22"/>
      <c r="O746" s="22"/>
      <c r="P746" s="73"/>
    </row>
    <row r="747" spans="1:19" ht="15">
      <c r="F747" s="1"/>
      <c r="G747" s="22"/>
      <c r="H747" s="22"/>
      <c r="I747" s="22"/>
      <c r="J747" s="22"/>
      <c r="K747" s="22"/>
      <c r="L747" s="22"/>
      <c r="M747" s="22"/>
      <c r="N747" s="22"/>
      <c r="O747" s="22"/>
      <c r="P747" s="73"/>
    </row>
    <row r="748" spans="1:19" ht="15">
      <c r="F748" s="1"/>
      <c r="G748" s="22"/>
      <c r="H748" s="22"/>
      <c r="I748" s="22"/>
      <c r="J748" s="22"/>
      <c r="K748" s="22"/>
      <c r="L748" s="22"/>
      <c r="M748" s="22"/>
      <c r="N748" s="22"/>
      <c r="O748" s="22"/>
      <c r="P748" s="73"/>
    </row>
    <row r="749" spans="1:19" ht="15">
      <c r="F749" s="1"/>
      <c r="G749" s="22"/>
      <c r="H749" s="22"/>
      <c r="I749" s="22"/>
      <c r="J749" s="22"/>
      <c r="K749" s="22"/>
      <c r="L749" s="22"/>
      <c r="M749" s="22"/>
      <c r="N749" s="22"/>
      <c r="O749" s="22"/>
      <c r="P749" s="73"/>
    </row>
    <row r="750" spans="1:19" ht="15">
      <c r="F750" s="1"/>
      <c r="G750" s="22"/>
      <c r="H750" s="22"/>
      <c r="I750" s="22"/>
      <c r="J750" s="22"/>
      <c r="K750" s="22"/>
      <c r="L750" s="22"/>
      <c r="M750" s="22"/>
      <c r="N750" s="22"/>
      <c r="O750" s="22"/>
      <c r="P750" s="73"/>
    </row>
    <row r="751" spans="1:19" ht="15">
      <c r="F751" s="1"/>
      <c r="G751" s="22"/>
      <c r="H751" s="22"/>
      <c r="I751" s="22"/>
      <c r="J751" s="22"/>
      <c r="K751" s="22"/>
      <c r="L751" s="22"/>
      <c r="M751" s="22"/>
      <c r="N751" s="22"/>
      <c r="O751" s="22"/>
      <c r="P751" s="73"/>
    </row>
    <row r="752" spans="1:19" ht="15">
      <c r="F752" s="1"/>
      <c r="G752" s="22"/>
      <c r="H752" s="22"/>
      <c r="I752" s="22"/>
      <c r="J752" s="22"/>
      <c r="K752" s="22"/>
      <c r="L752" s="22"/>
      <c r="M752" s="22"/>
      <c r="N752" s="22"/>
      <c r="O752" s="22"/>
      <c r="P752" s="73"/>
    </row>
    <row r="753" spans="6:16" ht="15">
      <c r="F753" s="1"/>
      <c r="G753" s="22"/>
      <c r="H753" s="22"/>
      <c r="I753" s="22"/>
      <c r="J753" s="22"/>
      <c r="K753" s="22"/>
      <c r="L753" s="22"/>
      <c r="M753" s="22"/>
      <c r="N753" s="22"/>
      <c r="O753" s="22"/>
      <c r="P753" s="73"/>
    </row>
    <row r="754" spans="6:16" ht="15">
      <c r="F754" s="1"/>
      <c r="G754" s="22"/>
      <c r="H754" s="22"/>
      <c r="I754" s="22"/>
      <c r="J754" s="22"/>
      <c r="K754" s="22"/>
      <c r="L754" s="22"/>
      <c r="M754" s="22"/>
      <c r="N754" s="22"/>
      <c r="O754" s="22"/>
      <c r="P754" s="73"/>
    </row>
    <row r="755" spans="6:16" ht="15">
      <c r="F755" s="1"/>
      <c r="G755" s="22"/>
      <c r="H755" s="22"/>
      <c r="I755" s="22"/>
      <c r="J755" s="22"/>
      <c r="K755" s="22"/>
      <c r="L755" s="22"/>
      <c r="M755" s="22"/>
      <c r="N755" s="22"/>
      <c r="O755" s="22"/>
      <c r="P755" s="73"/>
    </row>
    <row r="756" spans="6:16" ht="15">
      <c r="F756" s="1"/>
      <c r="G756" s="22"/>
      <c r="H756" s="22"/>
      <c r="I756" s="22"/>
      <c r="J756" s="22"/>
      <c r="K756" s="22"/>
      <c r="L756" s="22"/>
      <c r="M756" s="22"/>
      <c r="N756" s="22"/>
      <c r="O756" s="22"/>
      <c r="P756" s="73"/>
    </row>
    <row r="757" spans="6:16" ht="15">
      <c r="F757" s="1"/>
      <c r="G757" s="22"/>
      <c r="H757" s="22"/>
      <c r="I757" s="22"/>
      <c r="J757" s="22"/>
      <c r="K757" s="22"/>
      <c r="L757" s="22"/>
      <c r="M757" s="22"/>
      <c r="N757" s="22"/>
      <c r="O757" s="22"/>
      <c r="P757" s="73"/>
    </row>
    <row r="758" spans="6:16" ht="15">
      <c r="F758" s="1"/>
      <c r="G758" s="22"/>
      <c r="H758" s="22"/>
      <c r="I758" s="22"/>
      <c r="J758" s="22"/>
      <c r="K758" s="22"/>
      <c r="L758" s="22"/>
      <c r="M758" s="22"/>
      <c r="N758" s="22"/>
      <c r="O758" s="22"/>
      <c r="P758" s="73"/>
    </row>
    <row r="759" spans="6:16" ht="15">
      <c r="F759" s="1"/>
      <c r="G759" s="22"/>
      <c r="H759" s="22"/>
      <c r="I759" s="22"/>
      <c r="J759" s="22"/>
      <c r="K759" s="22"/>
      <c r="L759" s="22"/>
      <c r="M759" s="22"/>
      <c r="N759" s="22"/>
      <c r="O759" s="22"/>
      <c r="P759" s="73"/>
    </row>
    <row r="760" spans="6:16" ht="15">
      <c r="F760" s="1"/>
      <c r="G760" s="22"/>
      <c r="H760" s="22"/>
      <c r="I760" s="22"/>
      <c r="J760" s="22"/>
      <c r="K760" s="22"/>
      <c r="L760" s="22"/>
      <c r="M760" s="22"/>
      <c r="N760" s="22"/>
      <c r="O760" s="22"/>
      <c r="P760" s="73"/>
    </row>
    <row r="761" spans="6:16" ht="15">
      <c r="F761" s="1"/>
      <c r="G761" s="22"/>
      <c r="H761" s="22"/>
      <c r="I761" s="22"/>
      <c r="J761" s="22"/>
      <c r="K761" s="22"/>
      <c r="L761" s="22"/>
      <c r="M761" s="22"/>
      <c r="N761" s="22"/>
      <c r="O761" s="22"/>
      <c r="P761" s="73"/>
    </row>
    <row r="762" spans="6:16" ht="15">
      <c r="F762" s="1"/>
      <c r="G762" s="22"/>
      <c r="H762" s="22"/>
      <c r="I762" s="22"/>
      <c r="J762" s="22"/>
      <c r="K762" s="22"/>
      <c r="L762" s="22"/>
      <c r="M762" s="22"/>
      <c r="N762" s="22"/>
      <c r="O762" s="22"/>
      <c r="P762" s="73"/>
    </row>
    <row r="763" spans="6:16" ht="15">
      <c r="F763" s="1"/>
      <c r="G763" s="22"/>
      <c r="H763" s="22"/>
      <c r="I763" s="22"/>
      <c r="J763" s="22"/>
      <c r="K763" s="22"/>
      <c r="L763" s="22"/>
      <c r="M763" s="22"/>
      <c r="N763" s="22"/>
      <c r="O763" s="22"/>
      <c r="P763" s="73"/>
    </row>
    <row r="764" spans="6:16" ht="15">
      <c r="F764" s="1"/>
      <c r="G764" s="22"/>
      <c r="H764" s="22"/>
      <c r="I764" s="22"/>
      <c r="J764" s="22"/>
      <c r="K764" s="22"/>
      <c r="L764" s="22"/>
      <c r="M764" s="22"/>
      <c r="N764" s="22"/>
      <c r="O764" s="22"/>
      <c r="P764" s="73"/>
    </row>
    <row r="765" spans="6:16" ht="15">
      <c r="F765" s="1"/>
      <c r="G765" s="22"/>
      <c r="H765" s="22"/>
      <c r="I765" s="22"/>
      <c r="J765" s="22"/>
      <c r="K765" s="22"/>
      <c r="L765" s="22"/>
      <c r="M765" s="22"/>
      <c r="N765" s="22"/>
      <c r="O765" s="22"/>
      <c r="P765" s="73"/>
    </row>
    <row r="766" spans="6:16" ht="15">
      <c r="F766" s="1"/>
      <c r="G766" s="22"/>
      <c r="H766" s="22"/>
      <c r="I766" s="22"/>
      <c r="J766" s="22"/>
      <c r="K766" s="22"/>
      <c r="L766" s="22"/>
      <c r="M766" s="22"/>
      <c r="N766" s="22"/>
      <c r="O766" s="22"/>
      <c r="P766" s="73"/>
    </row>
    <row r="767" spans="6:16" ht="15">
      <c r="F767" s="1"/>
      <c r="G767" s="22"/>
      <c r="H767" s="22"/>
      <c r="I767" s="22"/>
      <c r="J767" s="22"/>
      <c r="K767" s="22"/>
      <c r="L767" s="22"/>
      <c r="M767" s="22"/>
      <c r="N767" s="22"/>
      <c r="O767" s="22"/>
      <c r="P767" s="73"/>
    </row>
    <row r="768" spans="6:16" ht="15">
      <c r="F768" s="1"/>
      <c r="G768" s="22"/>
      <c r="H768" s="22"/>
      <c r="I768" s="22"/>
      <c r="J768" s="22"/>
      <c r="K768" s="22"/>
      <c r="L768" s="22"/>
      <c r="M768" s="22"/>
      <c r="N768" s="22"/>
      <c r="O768" s="22"/>
      <c r="P768" s="73"/>
    </row>
    <row r="769" spans="6:16" ht="15">
      <c r="F769" s="1"/>
      <c r="G769" s="22"/>
      <c r="H769" s="22"/>
      <c r="I769" s="22"/>
      <c r="J769" s="22"/>
      <c r="K769" s="22"/>
      <c r="L769" s="22"/>
      <c r="M769" s="22"/>
      <c r="N769" s="22"/>
      <c r="O769" s="22"/>
      <c r="P769" s="73"/>
    </row>
    <row r="770" spans="6:16" ht="15">
      <c r="F770" s="1"/>
      <c r="G770" s="22"/>
      <c r="H770" s="22"/>
      <c r="I770" s="22"/>
      <c r="J770" s="22"/>
      <c r="K770" s="22"/>
      <c r="L770" s="22"/>
      <c r="M770" s="22"/>
      <c r="N770" s="22"/>
      <c r="O770" s="22"/>
      <c r="P770" s="73"/>
    </row>
    <row r="771" spans="6:16" ht="15">
      <c r="F771" s="1"/>
      <c r="G771" s="22"/>
      <c r="H771" s="22"/>
      <c r="I771" s="22"/>
      <c r="J771" s="22"/>
      <c r="K771" s="22"/>
      <c r="L771" s="22"/>
      <c r="M771" s="22"/>
      <c r="N771" s="22"/>
      <c r="O771" s="22"/>
      <c r="P771" s="73"/>
    </row>
    <row r="772" spans="6:16">
      <c r="F772" s="1"/>
      <c r="G772" s="1"/>
      <c r="H772" s="1"/>
      <c r="I772" s="1"/>
      <c r="J772" s="1"/>
      <c r="K772" s="1"/>
    </row>
    <row r="773" spans="6:16">
      <c r="F773" s="1"/>
      <c r="G773" s="1"/>
      <c r="H773" s="1"/>
      <c r="I773" s="1"/>
      <c r="J773" s="1"/>
      <c r="K773" s="1"/>
    </row>
    <row r="774" spans="6:16">
      <c r="F774" s="1"/>
      <c r="G774" s="1"/>
      <c r="H774" s="1"/>
      <c r="I774" s="1"/>
      <c r="J774" s="1"/>
      <c r="K774" s="1"/>
    </row>
    <row r="775" spans="6:16">
      <c r="F775" s="1"/>
      <c r="G775" s="1"/>
      <c r="H775" s="1"/>
      <c r="I775" s="1"/>
      <c r="J775" s="1"/>
      <c r="K775" s="1"/>
    </row>
    <row r="776" spans="6:16">
      <c r="F776" s="1"/>
      <c r="G776" s="1"/>
      <c r="H776" s="1"/>
      <c r="I776" s="1"/>
      <c r="J776" s="1"/>
      <c r="K776" s="1"/>
    </row>
    <row r="777" spans="6:16">
      <c r="F777" s="1"/>
      <c r="G777" s="1"/>
      <c r="H777" s="1"/>
      <c r="I777" s="1"/>
      <c r="J777" s="1"/>
      <c r="K777" s="1"/>
    </row>
    <row r="778" spans="6:16">
      <c r="F778" s="1"/>
      <c r="G778" s="1"/>
      <c r="H778" s="1"/>
      <c r="I778" s="1"/>
      <c r="J778" s="1"/>
      <c r="K778" s="1"/>
    </row>
    <row r="779" spans="6:16">
      <c r="F779" s="1"/>
      <c r="G779" s="1"/>
      <c r="H779" s="1"/>
      <c r="I779" s="1"/>
      <c r="J779" s="1"/>
      <c r="K779" s="1"/>
    </row>
    <row r="780" spans="6:16">
      <c r="F780" s="1"/>
      <c r="G780" s="1"/>
      <c r="H780" s="1"/>
      <c r="I780" s="1"/>
      <c r="J780" s="1"/>
      <c r="K780" s="1"/>
    </row>
    <row r="781" spans="6:16">
      <c r="F781" s="1"/>
      <c r="G781" s="1"/>
      <c r="H781" s="1"/>
      <c r="I781" s="1"/>
      <c r="J781" s="1"/>
      <c r="K781" s="1"/>
    </row>
    <row r="782" spans="6:16">
      <c r="F782" s="1"/>
      <c r="G782" s="1"/>
      <c r="H782" s="1"/>
      <c r="I782" s="1"/>
      <c r="J782" s="1"/>
      <c r="K782" s="1"/>
    </row>
    <row r="783" spans="6:16">
      <c r="F783" s="1"/>
      <c r="G783" s="1"/>
      <c r="H783" s="1"/>
      <c r="I783" s="1"/>
      <c r="J783" s="1"/>
      <c r="K783" s="1"/>
    </row>
    <row r="784" spans="6:16">
      <c r="F784" s="1"/>
      <c r="G784" s="1"/>
      <c r="H784" s="1"/>
      <c r="I784" s="1"/>
      <c r="J784" s="1"/>
      <c r="K784" s="1"/>
    </row>
    <row r="785" spans="6:11">
      <c r="F785" s="1"/>
      <c r="G785" s="1"/>
      <c r="H785" s="1"/>
      <c r="I785" s="1"/>
      <c r="J785" s="1"/>
      <c r="K785" s="1"/>
    </row>
    <row r="786" spans="6:11">
      <c r="F786" s="1"/>
      <c r="G786" s="1"/>
      <c r="H786" s="1"/>
      <c r="I786" s="1"/>
      <c r="J786" s="1"/>
      <c r="K786" s="1"/>
    </row>
    <row r="787" spans="6:11">
      <c r="F787" s="1"/>
      <c r="G787" s="1"/>
      <c r="H787" s="1"/>
      <c r="I787" s="1"/>
      <c r="J787" s="1"/>
      <c r="K787" s="1"/>
    </row>
    <row r="788" spans="6:11">
      <c r="F788" s="1"/>
      <c r="G788" s="1"/>
      <c r="H788" s="1"/>
      <c r="I788" s="1"/>
      <c r="J788" s="1"/>
      <c r="K788" s="1"/>
    </row>
    <row r="789" spans="6:11">
      <c r="F789" s="1"/>
      <c r="G789" s="1"/>
      <c r="H789" s="1"/>
      <c r="I789" s="1"/>
      <c r="J789" s="1"/>
      <c r="K789" s="1"/>
    </row>
    <row r="790" spans="6:11">
      <c r="F790" s="1"/>
      <c r="G790" s="1"/>
      <c r="H790" s="1"/>
      <c r="I790" s="1"/>
      <c r="J790" s="1"/>
      <c r="K790" s="1"/>
    </row>
    <row r="791" spans="6:11">
      <c r="F791" s="1"/>
      <c r="G791" s="1"/>
      <c r="H791" s="1"/>
      <c r="I791" s="1"/>
      <c r="J791" s="1"/>
      <c r="K791" s="1"/>
    </row>
    <row r="792" spans="6:11">
      <c r="F792" s="1"/>
      <c r="G792" s="1"/>
      <c r="H792" s="1"/>
      <c r="I792" s="1"/>
      <c r="J792" s="1"/>
      <c r="K792" s="1"/>
    </row>
    <row r="793" spans="6:11">
      <c r="F793" s="1"/>
      <c r="G793" s="1"/>
      <c r="H793" s="1"/>
      <c r="I793" s="1"/>
      <c r="J793" s="1"/>
      <c r="K793" s="1"/>
    </row>
    <row r="794" spans="6:11">
      <c r="F794" s="1"/>
      <c r="G794" s="1"/>
      <c r="H794" s="1"/>
      <c r="I794" s="1"/>
      <c r="J794" s="1"/>
      <c r="K794" s="1"/>
    </row>
    <row r="795" spans="6:11">
      <c r="F795" s="1"/>
      <c r="G795" s="1"/>
      <c r="H795" s="1"/>
      <c r="I795" s="1"/>
      <c r="J795" s="1"/>
      <c r="K795" s="1"/>
    </row>
    <row r="796" spans="6:11">
      <c r="F796" s="1"/>
      <c r="G796" s="1"/>
      <c r="H796" s="1"/>
      <c r="I796" s="1"/>
      <c r="J796" s="1"/>
      <c r="K796" s="1"/>
    </row>
    <row r="797" spans="6:11">
      <c r="F797" s="1"/>
      <c r="G797" s="1"/>
      <c r="H797" s="1"/>
      <c r="I797" s="1"/>
      <c r="J797" s="1"/>
      <c r="K797" s="1"/>
    </row>
    <row r="798" spans="6:11">
      <c r="F798" s="1"/>
      <c r="G798" s="1"/>
      <c r="H798" s="1"/>
      <c r="I798" s="1"/>
      <c r="J798" s="1"/>
      <c r="K798" s="1"/>
    </row>
    <row r="799" spans="6:11">
      <c r="F799" s="1"/>
      <c r="G799" s="1"/>
      <c r="H799" s="1"/>
      <c r="I799" s="1"/>
      <c r="J799" s="1"/>
      <c r="K799" s="1"/>
    </row>
    <row r="800" spans="6:11">
      <c r="F800" s="1"/>
      <c r="G800" s="1"/>
      <c r="H800" s="1"/>
      <c r="I800" s="1"/>
      <c r="J800" s="1"/>
      <c r="K800" s="1"/>
    </row>
    <row r="801" spans="6:11">
      <c r="F801" s="1"/>
      <c r="G801" s="1"/>
      <c r="H801" s="1"/>
      <c r="I801" s="1"/>
      <c r="J801" s="1"/>
      <c r="K801" s="1"/>
    </row>
    <row r="802" spans="6:11">
      <c r="F802" s="1"/>
      <c r="G802" s="1"/>
      <c r="H802" s="1"/>
      <c r="I802" s="1"/>
      <c r="J802" s="1"/>
      <c r="K802" s="1"/>
    </row>
    <row r="803" spans="6:11">
      <c r="F803" s="1"/>
      <c r="G803" s="1"/>
      <c r="H803" s="1"/>
      <c r="I803" s="1"/>
      <c r="J803" s="1"/>
      <c r="K803" s="1"/>
    </row>
    <row r="804" spans="6:11">
      <c r="F804" s="1"/>
      <c r="G804" s="1"/>
      <c r="H804" s="1"/>
      <c r="I804" s="1"/>
      <c r="J804" s="1"/>
      <c r="K804" s="1"/>
    </row>
    <row r="805" spans="6:11">
      <c r="F805" s="1"/>
      <c r="G805" s="1"/>
      <c r="H805" s="1"/>
      <c r="I805" s="1"/>
      <c r="J805" s="1"/>
      <c r="K805" s="1"/>
    </row>
    <row r="806" spans="6:11">
      <c r="F806" s="1"/>
      <c r="G806" s="1"/>
      <c r="H806" s="1"/>
      <c r="I806" s="1"/>
      <c r="J806" s="1"/>
      <c r="K806" s="1"/>
    </row>
    <row r="807" spans="6:11">
      <c r="F807" s="1"/>
      <c r="G807" s="1"/>
      <c r="H807" s="1"/>
      <c r="I807" s="1"/>
      <c r="J807" s="1"/>
      <c r="K807" s="1"/>
    </row>
    <row r="808" spans="6:11">
      <c r="F808" s="1"/>
      <c r="G808" s="1"/>
      <c r="H808" s="1"/>
      <c r="I808" s="1"/>
      <c r="J808" s="1"/>
      <c r="K808" s="1"/>
    </row>
    <row r="809" spans="6:11">
      <c r="F809" s="1"/>
      <c r="G809" s="1"/>
      <c r="H809" s="1"/>
      <c r="I809" s="1"/>
      <c r="J809" s="1"/>
      <c r="K809" s="1"/>
    </row>
    <row r="810" spans="6:11">
      <c r="F810" s="1"/>
      <c r="G810" s="1"/>
      <c r="H810" s="1"/>
      <c r="I810" s="1"/>
      <c r="J810" s="1"/>
      <c r="K810" s="1"/>
    </row>
    <row r="811" spans="6:11">
      <c r="F811" s="1"/>
      <c r="G811" s="1"/>
      <c r="H811" s="1"/>
      <c r="I811" s="1"/>
      <c r="J811" s="1"/>
      <c r="K811" s="1"/>
    </row>
    <row r="812" spans="6:11">
      <c r="F812" s="1"/>
      <c r="G812" s="1"/>
      <c r="H812" s="1"/>
      <c r="I812" s="1"/>
      <c r="J812" s="1"/>
      <c r="K812" s="1"/>
    </row>
    <row r="813" spans="6:11">
      <c r="F813" s="1"/>
      <c r="G813" s="1"/>
      <c r="H813" s="1"/>
      <c r="I813" s="1"/>
      <c r="J813" s="1"/>
      <c r="K813" s="1"/>
    </row>
    <row r="814" spans="6:11">
      <c r="F814" s="1"/>
      <c r="G814" s="1"/>
      <c r="H814" s="1"/>
      <c r="I814" s="1"/>
      <c r="J814" s="1"/>
      <c r="K814" s="1"/>
    </row>
    <row r="815" spans="6:11">
      <c r="F815" s="1"/>
      <c r="G815" s="1"/>
      <c r="H815" s="1"/>
      <c r="I815" s="1"/>
      <c r="J815" s="1"/>
      <c r="K815" s="1"/>
    </row>
    <row r="816" spans="6:11">
      <c r="F816" s="1"/>
      <c r="G816" s="1"/>
      <c r="H816" s="1"/>
      <c r="I816" s="1"/>
      <c r="J816" s="1"/>
      <c r="K816" s="1"/>
    </row>
    <row r="817" spans="6:11">
      <c r="F817" s="1"/>
      <c r="G817" s="1"/>
      <c r="H817" s="1"/>
      <c r="I817" s="1"/>
      <c r="J817" s="1"/>
      <c r="K817" s="1"/>
    </row>
    <row r="818" spans="6:11">
      <c r="F818" s="1"/>
      <c r="G818" s="1"/>
      <c r="H818" s="1"/>
      <c r="I818" s="1"/>
      <c r="J818" s="1"/>
      <c r="K818" s="1"/>
    </row>
    <row r="819" spans="6:11">
      <c r="F819" s="1"/>
      <c r="G819" s="1"/>
      <c r="H819" s="1"/>
      <c r="I819" s="1"/>
      <c r="J819" s="1"/>
      <c r="K819" s="1"/>
    </row>
    <row r="820" spans="6:11">
      <c r="F820" s="1"/>
      <c r="G820" s="1"/>
      <c r="H820" s="1"/>
      <c r="I820" s="1"/>
      <c r="J820" s="1"/>
      <c r="K820" s="1"/>
    </row>
    <row r="821" spans="6:11">
      <c r="F821" s="1"/>
      <c r="G821" s="1"/>
      <c r="H821" s="1"/>
      <c r="I821" s="1"/>
      <c r="J821" s="1"/>
      <c r="K821" s="1"/>
    </row>
    <row r="822" spans="6:11">
      <c r="F822" s="1"/>
      <c r="G822" s="1"/>
      <c r="H822" s="1"/>
      <c r="I822" s="1"/>
      <c r="J822" s="1"/>
      <c r="K822" s="1"/>
    </row>
    <row r="823" spans="6:11">
      <c r="F823" s="1"/>
      <c r="G823" s="1"/>
      <c r="H823" s="1"/>
      <c r="I823" s="1"/>
      <c r="J823" s="1"/>
      <c r="K823" s="1"/>
    </row>
    <row r="824" spans="6:11">
      <c r="F824" s="1"/>
      <c r="G824" s="1"/>
      <c r="H824" s="1"/>
      <c r="I824" s="1"/>
      <c r="J824" s="1"/>
      <c r="K824" s="1"/>
    </row>
    <row r="825" spans="6:11">
      <c r="F825" s="1"/>
      <c r="G825" s="1"/>
      <c r="H825" s="1"/>
      <c r="I825" s="1"/>
      <c r="J825" s="1"/>
      <c r="K825" s="1"/>
    </row>
    <row r="826" spans="6:11">
      <c r="F826" s="1"/>
      <c r="G826" s="1"/>
      <c r="H826" s="1"/>
      <c r="I826" s="1"/>
      <c r="J826" s="1"/>
      <c r="K826" s="1"/>
    </row>
    <row r="827" spans="6:11">
      <c r="F827" s="1"/>
      <c r="G827" s="1"/>
      <c r="H827" s="1"/>
      <c r="I827" s="1"/>
      <c r="J827" s="1"/>
      <c r="K827" s="1"/>
    </row>
    <row r="828" spans="6:11">
      <c r="F828" s="1"/>
      <c r="G828" s="1"/>
      <c r="H828" s="1"/>
      <c r="I828" s="1"/>
      <c r="J828" s="1"/>
      <c r="K828" s="1"/>
    </row>
    <row r="829" spans="6:11">
      <c r="F829" s="1"/>
      <c r="G829" s="1"/>
      <c r="H829" s="1"/>
      <c r="I829" s="1"/>
      <c r="J829" s="1"/>
      <c r="K829" s="1"/>
    </row>
    <row r="830" spans="6:11">
      <c r="F830" s="1"/>
      <c r="G830" s="1"/>
      <c r="H830" s="1"/>
      <c r="I830" s="1"/>
      <c r="J830" s="1"/>
      <c r="K830" s="1"/>
    </row>
    <row r="831" spans="6:11">
      <c r="F831" s="1"/>
      <c r="G831" s="1"/>
      <c r="H831" s="1"/>
      <c r="I831" s="1"/>
      <c r="J831" s="1"/>
      <c r="K831" s="1"/>
    </row>
    <row r="832" spans="6:11">
      <c r="F832" s="1"/>
      <c r="G832" s="1"/>
      <c r="H832" s="1"/>
      <c r="I832" s="1"/>
      <c r="J832" s="1"/>
      <c r="K832" s="1"/>
    </row>
    <row r="833" spans="6:11">
      <c r="F833" s="1"/>
      <c r="G833" s="1"/>
      <c r="H833" s="1"/>
      <c r="I833" s="1"/>
      <c r="J833" s="1"/>
      <c r="K833" s="1"/>
    </row>
    <row r="834" spans="6:11">
      <c r="F834" s="1"/>
      <c r="G834" s="1"/>
      <c r="H834" s="1"/>
      <c r="I834" s="1"/>
      <c r="J834" s="1"/>
      <c r="K834" s="1"/>
    </row>
    <row r="835" spans="6:11">
      <c r="F835" s="1"/>
      <c r="G835" s="1"/>
      <c r="H835" s="1"/>
      <c r="I835" s="1"/>
      <c r="J835" s="1"/>
      <c r="K835" s="1"/>
    </row>
    <row r="836" spans="6:11">
      <c r="F836" s="1"/>
      <c r="G836" s="1"/>
      <c r="H836" s="1"/>
      <c r="I836" s="1"/>
      <c r="J836" s="1"/>
      <c r="K836" s="1"/>
    </row>
    <row r="837" spans="6:11">
      <c r="F837" s="1"/>
      <c r="G837" s="1"/>
      <c r="H837" s="1"/>
      <c r="I837" s="1"/>
      <c r="J837" s="1"/>
      <c r="K837" s="1"/>
    </row>
    <row r="838" spans="6:11">
      <c r="F838" s="1"/>
      <c r="G838" s="1"/>
      <c r="H838" s="1"/>
      <c r="I838" s="1"/>
      <c r="J838" s="1"/>
      <c r="K838" s="1"/>
    </row>
    <row r="839" spans="6:11">
      <c r="F839" s="1"/>
      <c r="G839" s="1"/>
      <c r="H839" s="1"/>
      <c r="I839" s="1"/>
      <c r="J839" s="1"/>
      <c r="K839" s="1"/>
    </row>
    <row r="840" spans="6:11">
      <c r="F840" s="1"/>
      <c r="G840" s="1"/>
      <c r="H840" s="1"/>
      <c r="I840" s="1"/>
      <c r="J840" s="1"/>
      <c r="K840" s="1"/>
    </row>
    <row r="841" spans="6:11">
      <c r="F841" s="1"/>
      <c r="G841" s="1"/>
      <c r="H841" s="1"/>
      <c r="I841" s="1"/>
      <c r="J841" s="1"/>
      <c r="K841" s="1"/>
    </row>
    <row r="842" spans="6:11">
      <c r="F842" s="1"/>
      <c r="G842" s="1"/>
      <c r="H842" s="1"/>
      <c r="I842" s="1"/>
      <c r="J842" s="1"/>
      <c r="K842" s="1"/>
    </row>
    <row r="843" spans="6:11">
      <c r="F843" s="1"/>
      <c r="G843" s="1"/>
      <c r="H843" s="1"/>
      <c r="I843" s="1"/>
      <c r="J843" s="1"/>
      <c r="K843" s="1"/>
    </row>
    <row r="844" spans="6:11">
      <c r="F844" s="1"/>
      <c r="G844" s="1"/>
      <c r="H844" s="1"/>
      <c r="I844" s="1"/>
      <c r="J844" s="1"/>
      <c r="K844" s="1"/>
    </row>
    <row r="845" spans="6:11">
      <c r="F845" s="1"/>
      <c r="G845" s="1"/>
      <c r="H845" s="1"/>
      <c r="I845" s="1"/>
      <c r="J845" s="1"/>
      <c r="K845" s="1"/>
    </row>
    <row r="846" spans="6:11">
      <c r="F846" s="1"/>
      <c r="G846" s="1"/>
      <c r="H846" s="1"/>
      <c r="I846" s="1"/>
      <c r="J846" s="1"/>
      <c r="K846" s="1"/>
    </row>
    <row r="847" spans="6:11">
      <c r="F847" s="1"/>
      <c r="G847" s="1"/>
      <c r="H847" s="1"/>
      <c r="I847" s="1"/>
      <c r="J847" s="1"/>
      <c r="K847" s="1"/>
    </row>
    <row r="848" spans="6:11">
      <c r="F848" s="1"/>
      <c r="G848" s="1"/>
      <c r="H848" s="1"/>
      <c r="I848" s="1"/>
      <c r="J848" s="1"/>
      <c r="K848" s="1"/>
    </row>
    <row r="849" spans="6:11">
      <c r="F849" s="1"/>
      <c r="G849" s="1"/>
      <c r="H849" s="1"/>
      <c r="I849" s="1"/>
      <c r="J849" s="1"/>
      <c r="K849" s="1"/>
    </row>
    <row r="850" spans="6:11">
      <c r="F850" s="1"/>
      <c r="G850" s="1"/>
      <c r="H850" s="1"/>
      <c r="I850" s="1"/>
      <c r="J850" s="1"/>
      <c r="K850" s="1"/>
    </row>
    <row r="851" spans="6:11">
      <c r="F851" s="1"/>
      <c r="G851" s="1"/>
      <c r="H851" s="1"/>
      <c r="I851" s="1"/>
      <c r="J851" s="1"/>
      <c r="K851" s="1"/>
    </row>
    <row r="852" spans="6:11">
      <c r="F852" s="1"/>
      <c r="G852" s="1"/>
      <c r="H852" s="1"/>
      <c r="I852" s="1"/>
      <c r="J852" s="1"/>
      <c r="K852" s="1"/>
    </row>
    <row r="853" spans="6:11">
      <c r="F853" s="1"/>
      <c r="G853" s="1"/>
      <c r="H853" s="1"/>
      <c r="I853" s="1"/>
      <c r="J853" s="1"/>
      <c r="K853" s="1"/>
    </row>
    <row r="854" spans="6:11">
      <c r="F854" s="1"/>
      <c r="G854" s="1"/>
      <c r="H854" s="1"/>
      <c r="I854" s="1"/>
      <c r="J854" s="1"/>
      <c r="K854" s="1"/>
    </row>
    <row r="855" spans="6:11">
      <c r="F855" s="1"/>
      <c r="G855" s="1"/>
      <c r="H855" s="1"/>
      <c r="I855" s="1"/>
      <c r="J855" s="1"/>
      <c r="K855" s="1"/>
    </row>
    <row r="856" spans="6:11">
      <c r="F856" s="1"/>
      <c r="G856" s="1"/>
      <c r="H856" s="1"/>
      <c r="I856" s="1"/>
      <c r="J856" s="1"/>
      <c r="K856" s="1"/>
    </row>
    <row r="857" spans="6:11">
      <c r="F857" s="1"/>
      <c r="G857" s="1"/>
      <c r="H857" s="1"/>
      <c r="I857" s="1"/>
      <c r="J857" s="1"/>
      <c r="K857" s="1"/>
    </row>
    <row r="858" spans="6:11">
      <c r="F858" s="1"/>
      <c r="G858" s="1"/>
      <c r="H858" s="1"/>
      <c r="I858" s="1"/>
      <c r="J858" s="1"/>
      <c r="K858" s="1"/>
    </row>
    <row r="859" spans="6:11">
      <c r="F859" s="1"/>
      <c r="G859" s="1"/>
      <c r="H859" s="1"/>
      <c r="I859" s="1"/>
      <c r="J859" s="1"/>
      <c r="K859" s="1"/>
    </row>
    <row r="860" spans="6:11">
      <c r="F860" s="1"/>
      <c r="G860" s="1"/>
      <c r="H860" s="1"/>
      <c r="I860" s="1"/>
      <c r="J860" s="1"/>
      <c r="K860" s="1"/>
    </row>
    <row r="861" spans="6:11">
      <c r="F861" s="1"/>
      <c r="G861" s="1"/>
      <c r="H861" s="1"/>
      <c r="I861" s="1"/>
      <c r="J861" s="1"/>
      <c r="K861" s="1"/>
    </row>
    <row r="862" spans="6:11">
      <c r="F862" s="1"/>
      <c r="G862" s="1"/>
      <c r="H862" s="1"/>
      <c r="I862" s="1"/>
      <c r="J862" s="1"/>
      <c r="K862" s="1"/>
    </row>
    <row r="863" spans="6:11">
      <c r="F863" s="1"/>
      <c r="G863" s="1"/>
      <c r="H863" s="1"/>
      <c r="I863" s="1"/>
      <c r="J863" s="1"/>
      <c r="K863" s="1"/>
    </row>
    <row r="864" spans="6:11">
      <c r="F864" s="1"/>
      <c r="G864" s="1"/>
      <c r="H864" s="1"/>
      <c r="I864" s="1"/>
      <c r="J864" s="1"/>
      <c r="K864" s="1"/>
    </row>
    <row r="865" spans="6:11">
      <c r="F865" s="1"/>
      <c r="G865" s="1"/>
      <c r="H865" s="1"/>
      <c r="I865" s="1"/>
      <c r="J865" s="1"/>
      <c r="K865" s="1"/>
    </row>
    <row r="866" spans="6:11">
      <c r="F866" s="1"/>
      <c r="G866" s="1"/>
      <c r="H866" s="1"/>
      <c r="I866" s="1"/>
      <c r="J866" s="1"/>
      <c r="K866" s="1"/>
    </row>
    <row r="867" spans="6:11">
      <c r="F867" s="1"/>
      <c r="G867" s="1"/>
      <c r="H867" s="1"/>
      <c r="I867" s="1"/>
      <c r="J867" s="1"/>
      <c r="K867" s="1"/>
    </row>
    <row r="868" spans="6:11">
      <c r="F868" s="1"/>
      <c r="G868" s="1"/>
      <c r="H868" s="1"/>
      <c r="I868" s="1"/>
      <c r="J868" s="1"/>
      <c r="K868" s="1"/>
    </row>
    <row r="869" spans="6:11">
      <c r="F869" s="1"/>
      <c r="G869" s="1"/>
      <c r="H869" s="1"/>
      <c r="I869" s="1"/>
      <c r="J869" s="1"/>
      <c r="K869" s="1"/>
    </row>
    <row r="870" spans="6:11">
      <c r="F870" s="1"/>
      <c r="G870" s="1"/>
      <c r="H870" s="1"/>
      <c r="I870" s="1"/>
      <c r="J870" s="1"/>
      <c r="K870" s="1"/>
    </row>
    <row r="871" spans="6:11">
      <c r="F871" s="1"/>
      <c r="G871" s="1"/>
      <c r="H871" s="1"/>
      <c r="I871" s="1"/>
      <c r="J871" s="1"/>
      <c r="K871" s="1"/>
    </row>
    <row r="872" spans="6:11">
      <c r="F872" s="1"/>
      <c r="G872" s="1"/>
      <c r="H872" s="1"/>
      <c r="I872" s="1"/>
      <c r="J872" s="1"/>
      <c r="K872" s="1"/>
    </row>
    <row r="873" spans="6:11">
      <c r="F873" s="1"/>
      <c r="G873" s="1"/>
      <c r="H873" s="1"/>
      <c r="I873" s="1"/>
      <c r="J873" s="1"/>
      <c r="K873" s="1"/>
    </row>
    <row r="874" spans="6:11">
      <c r="F874" s="1"/>
      <c r="G874" s="1"/>
      <c r="H874" s="1"/>
      <c r="I874" s="1"/>
      <c r="J874" s="1"/>
      <c r="K874" s="1"/>
    </row>
    <row r="875" spans="6:11">
      <c r="F875" s="1"/>
      <c r="G875" s="1"/>
      <c r="H875" s="1"/>
      <c r="I875" s="1"/>
      <c r="J875" s="1"/>
      <c r="K875" s="1"/>
    </row>
    <row r="876" spans="6:11">
      <c r="F876" s="1"/>
      <c r="G876" s="1"/>
      <c r="H876" s="1"/>
      <c r="I876" s="1"/>
      <c r="J876" s="1"/>
      <c r="K876" s="1"/>
    </row>
    <row r="877" spans="6:11">
      <c r="F877" s="1"/>
      <c r="G877" s="1"/>
      <c r="H877" s="1"/>
      <c r="I877" s="1"/>
      <c r="J877" s="1"/>
      <c r="K877" s="1"/>
    </row>
    <row r="878" spans="6:11">
      <c r="F878" s="1"/>
      <c r="G878" s="1"/>
      <c r="H878" s="1"/>
      <c r="I878" s="1"/>
      <c r="J878" s="1"/>
      <c r="K878" s="1"/>
    </row>
    <row r="879" spans="6:11">
      <c r="F879" s="1"/>
      <c r="G879" s="1"/>
      <c r="H879" s="1"/>
      <c r="I879" s="1"/>
      <c r="J879" s="1"/>
      <c r="K879" s="1"/>
    </row>
    <row r="880" spans="6:11">
      <c r="F880" s="1"/>
      <c r="G880" s="1"/>
      <c r="H880" s="1"/>
      <c r="I880" s="1"/>
      <c r="J880" s="1"/>
      <c r="K880" s="1"/>
    </row>
    <row r="881" spans="6:11">
      <c r="F881" s="1"/>
      <c r="G881" s="1"/>
      <c r="H881" s="1"/>
      <c r="I881" s="1"/>
      <c r="J881" s="1"/>
      <c r="K881" s="1"/>
    </row>
    <row r="882" spans="6:11">
      <c r="F882" s="1"/>
      <c r="G882" s="1"/>
      <c r="H882" s="1"/>
      <c r="I882" s="1"/>
      <c r="J882" s="1"/>
      <c r="K882" s="1"/>
    </row>
    <row r="883" spans="6:11">
      <c r="F883" s="1"/>
      <c r="G883" s="1"/>
      <c r="H883" s="1"/>
      <c r="I883" s="1"/>
      <c r="J883" s="1"/>
      <c r="K883" s="1"/>
    </row>
    <row r="884" spans="6:11">
      <c r="F884" s="1"/>
      <c r="G884" s="1"/>
      <c r="H884" s="1"/>
      <c r="I884" s="1"/>
      <c r="J884" s="1"/>
      <c r="K884" s="1"/>
    </row>
    <row r="885" spans="6:11">
      <c r="F885" s="1"/>
      <c r="G885" s="1"/>
      <c r="H885" s="1"/>
      <c r="I885" s="1"/>
      <c r="J885" s="1"/>
      <c r="K885" s="1"/>
    </row>
    <row r="886" spans="6:11">
      <c r="F886" s="1"/>
      <c r="G886" s="1"/>
      <c r="H886" s="1"/>
      <c r="I886" s="1"/>
      <c r="J886" s="1"/>
      <c r="K886" s="1"/>
    </row>
    <row r="887" spans="6:11">
      <c r="F887" s="1"/>
      <c r="G887" s="1"/>
      <c r="H887" s="1"/>
      <c r="I887" s="1"/>
      <c r="J887" s="1"/>
      <c r="K887" s="1"/>
    </row>
    <row r="888" spans="6:11">
      <c r="F888" s="1"/>
      <c r="G888" s="1"/>
      <c r="H888" s="1"/>
      <c r="I888" s="1"/>
      <c r="J888" s="1"/>
      <c r="K888" s="1"/>
    </row>
    <row r="889" spans="6:11">
      <c r="F889" s="1"/>
      <c r="G889" s="1"/>
      <c r="H889" s="1"/>
      <c r="I889" s="1"/>
      <c r="J889" s="1"/>
      <c r="K889" s="1"/>
    </row>
    <row r="890" spans="6:11">
      <c r="F890" s="1"/>
      <c r="G890" s="1"/>
      <c r="H890" s="1"/>
      <c r="I890" s="1"/>
      <c r="J890" s="1"/>
      <c r="K890" s="1"/>
    </row>
    <row r="891" spans="6:11">
      <c r="F891" s="1"/>
      <c r="G891" s="1"/>
      <c r="H891" s="1"/>
      <c r="I891" s="1"/>
      <c r="J891" s="1"/>
      <c r="K891" s="1"/>
    </row>
    <row r="892" spans="6:11">
      <c r="F892" s="1"/>
      <c r="G892" s="1"/>
      <c r="H892" s="1"/>
      <c r="I892" s="1"/>
      <c r="J892" s="1"/>
      <c r="K892" s="1"/>
    </row>
    <row r="893" spans="6:11">
      <c r="F893" s="1"/>
      <c r="G893" s="1"/>
      <c r="H893" s="1"/>
      <c r="I893" s="1"/>
      <c r="J893" s="1"/>
      <c r="K893" s="1"/>
    </row>
    <row r="894" spans="6:11">
      <c r="F894" s="1"/>
      <c r="G894" s="1"/>
      <c r="H894" s="1"/>
      <c r="I894" s="1"/>
      <c r="J894" s="1"/>
      <c r="K894" s="1"/>
    </row>
    <row r="895" spans="6:11">
      <c r="F895" s="1"/>
      <c r="G895" s="1"/>
      <c r="H895" s="1"/>
      <c r="I895" s="1"/>
      <c r="J895" s="1"/>
      <c r="K895" s="1"/>
    </row>
    <row r="896" spans="6:11">
      <c r="F896" s="1"/>
      <c r="G896" s="1"/>
      <c r="H896" s="1"/>
      <c r="I896" s="1"/>
      <c r="J896" s="1"/>
      <c r="K896" s="1"/>
    </row>
    <row r="897" spans="6:11">
      <c r="F897" s="1"/>
      <c r="G897" s="1"/>
      <c r="H897" s="1"/>
      <c r="I897" s="1"/>
      <c r="J897" s="1"/>
      <c r="K897" s="1"/>
    </row>
    <row r="898" spans="6:11">
      <c r="F898" s="1"/>
      <c r="G898" s="1"/>
      <c r="H898" s="1"/>
      <c r="I898" s="1"/>
      <c r="J898" s="1"/>
      <c r="K898" s="1"/>
    </row>
    <row r="899" spans="6:11">
      <c r="F899" s="1"/>
      <c r="G899" s="1"/>
      <c r="H899" s="1"/>
      <c r="I899" s="1"/>
      <c r="J899" s="1"/>
      <c r="K899" s="1"/>
    </row>
    <row r="900" spans="6:11">
      <c r="F900" s="1"/>
      <c r="G900" s="1"/>
      <c r="H900" s="1"/>
      <c r="I900" s="1"/>
      <c r="J900" s="1"/>
      <c r="K900" s="1"/>
    </row>
    <row r="901" spans="6:11">
      <c r="F901" s="1"/>
      <c r="G901" s="1"/>
      <c r="H901" s="1"/>
      <c r="I901" s="1"/>
      <c r="J901" s="1"/>
      <c r="K901" s="1"/>
    </row>
    <row r="902" spans="6:11">
      <c r="F902" s="1"/>
      <c r="G902" s="1"/>
      <c r="H902" s="1"/>
      <c r="I902" s="1"/>
      <c r="J902" s="1"/>
      <c r="K902" s="1"/>
    </row>
    <row r="903" spans="6:11">
      <c r="F903" s="1"/>
      <c r="G903" s="1"/>
      <c r="H903" s="1"/>
      <c r="I903" s="1"/>
      <c r="J903" s="1"/>
      <c r="K903" s="1"/>
    </row>
    <row r="904" spans="6:11">
      <c r="F904" s="1"/>
      <c r="G904" s="1"/>
      <c r="H904" s="1"/>
      <c r="I904" s="1"/>
      <c r="J904" s="1"/>
      <c r="K904" s="1"/>
    </row>
    <row r="905" spans="6:11">
      <c r="F905" s="1"/>
      <c r="G905" s="1"/>
      <c r="H905" s="1"/>
      <c r="I905" s="1"/>
      <c r="J905" s="1"/>
      <c r="K905" s="1"/>
    </row>
    <row r="906" spans="6:11">
      <c r="F906" s="1"/>
      <c r="G906" s="1"/>
      <c r="H906" s="1"/>
      <c r="I906" s="1"/>
      <c r="J906" s="1"/>
      <c r="K906" s="1"/>
    </row>
    <row r="907" spans="6:11">
      <c r="F907" s="1"/>
      <c r="G907" s="1"/>
      <c r="H907" s="1"/>
      <c r="I907" s="1"/>
      <c r="J907" s="1"/>
      <c r="K907" s="1"/>
    </row>
    <row r="908" spans="6:11">
      <c r="F908" s="1"/>
      <c r="G908" s="1"/>
      <c r="H908" s="1"/>
      <c r="I908" s="1"/>
      <c r="J908" s="1"/>
      <c r="K908" s="1"/>
    </row>
    <row r="909" spans="6:11">
      <c r="F909" s="1"/>
      <c r="G909" s="1"/>
      <c r="H909" s="1"/>
      <c r="I909" s="1"/>
      <c r="J909" s="1"/>
      <c r="K909" s="1"/>
    </row>
    <row r="910" spans="6:11">
      <c r="F910" s="1"/>
      <c r="G910" s="1"/>
      <c r="H910" s="1"/>
      <c r="I910" s="1"/>
      <c r="J910" s="1"/>
      <c r="K910" s="1"/>
    </row>
    <row r="911" spans="6:11">
      <c r="F911" s="1"/>
      <c r="G911" s="1"/>
      <c r="H911" s="1"/>
      <c r="I911" s="1"/>
      <c r="J911" s="1"/>
      <c r="K911" s="1"/>
    </row>
    <row r="912" spans="6:11">
      <c r="F912" s="1"/>
      <c r="G912" s="1"/>
      <c r="H912" s="1"/>
      <c r="I912" s="1"/>
      <c r="J912" s="1"/>
      <c r="K912" s="1"/>
    </row>
    <row r="913" spans="6:11">
      <c r="F913" s="1"/>
      <c r="G913" s="1"/>
      <c r="H913" s="1"/>
      <c r="I913" s="1"/>
      <c r="J913" s="1"/>
      <c r="K913" s="1"/>
    </row>
    <row r="914" spans="6:11">
      <c r="F914" s="1"/>
      <c r="G914" s="1"/>
      <c r="H914" s="1"/>
      <c r="I914" s="1"/>
      <c r="J914" s="1"/>
      <c r="K914" s="1"/>
    </row>
    <row r="915" spans="6:11">
      <c r="F915" s="1"/>
      <c r="G915" s="1"/>
      <c r="H915" s="1"/>
      <c r="I915" s="1"/>
      <c r="J915" s="1"/>
      <c r="K915" s="1"/>
    </row>
    <row r="916" spans="6:11">
      <c r="F916" s="1"/>
      <c r="G916" s="1"/>
      <c r="H916" s="1"/>
      <c r="I916" s="1"/>
      <c r="J916" s="1"/>
      <c r="K916" s="1"/>
    </row>
    <row r="917" spans="6:11">
      <c r="F917" s="1"/>
      <c r="G917" s="1"/>
      <c r="H917" s="1"/>
      <c r="I917" s="1"/>
      <c r="J917" s="1"/>
      <c r="K917" s="1"/>
    </row>
    <row r="918" spans="6:11">
      <c r="F918" s="1"/>
      <c r="G918" s="1"/>
      <c r="H918" s="1"/>
      <c r="I918" s="1"/>
      <c r="J918" s="1"/>
      <c r="K918" s="1"/>
    </row>
    <row r="919" spans="6:11">
      <c r="F919" s="1"/>
      <c r="G919" s="1"/>
      <c r="H919" s="1"/>
      <c r="I919" s="1"/>
      <c r="J919" s="1"/>
      <c r="K919" s="1"/>
    </row>
    <row r="920" spans="6:11">
      <c r="F920" s="1"/>
      <c r="G920" s="1"/>
      <c r="H920" s="1"/>
      <c r="I920" s="1"/>
      <c r="J920" s="1"/>
      <c r="K920" s="1"/>
    </row>
    <row r="921" spans="6:11">
      <c r="F921" s="1"/>
      <c r="G921" s="1"/>
      <c r="H921" s="1"/>
      <c r="I921" s="1"/>
      <c r="J921" s="1"/>
      <c r="K921" s="1"/>
    </row>
    <row r="922" spans="6:11">
      <c r="F922" s="1"/>
      <c r="G922" s="1"/>
      <c r="H922" s="1"/>
      <c r="I922" s="1"/>
      <c r="J922" s="1"/>
      <c r="K922" s="1"/>
    </row>
    <row r="923" spans="6:11">
      <c r="F923" s="1"/>
      <c r="G923" s="1"/>
      <c r="H923" s="1"/>
      <c r="I923" s="1"/>
      <c r="J923" s="1"/>
      <c r="K923" s="1"/>
    </row>
    <row r="924" spans="6:11">
      <c r="F924" s="1"/>
      <c r="G924" s="1"/>
      <c r="H924" s="1"/>
      <c r="I924" s="1"/>
      <c r="J924" s="1"/>
      <c r="K924" s="1"/>
    </row>
    <row r="925" spans="6:11">
      <c r="F925" s="1"/>
      <c r="G925" s="1"/>
      <c r="H925" s="1"/>
      <c r="I925" s="1"/>
      <c r="J925" s="1"/>
      <c r="K925" s="1"/>
    </row>
    <row r="926" spans="6:11">
      <c r="F926" s="1"/>
      <c r="G926" s="1"/>
      <c r="H926" s="1"/>
      <c r="I926" s="1"/>
      <c r="J926" s="1"/>
      <c r="K926" s="1"/>
    </row>
    <row r="927" spans="6:11">
      <c r="F927" s="1"/>
      <c r="G927" s="1"/>
      <c r="H927" s="1"/>
      <c r="I927" s="1"/>
      <c r="J927" s="1"/>
      <c r="K927" s="1"/>
    </row>
    <row r="928" spans="6:11">
      <c r="F928" s="1"/>
      <c r="G928" s="1"/>
      <c r="H928" s="1"/>
      <c r="I928" s="1"/>
      <c r="J928" s="1"/>
      <c r="K928" s="1"/>
    </row>
    <row r="929" spans="6:11">
      <c r="F929" s="1"/>
      <c r="G929" s="1"/>
      <c r="H929" s="1"/>
      <c r="I929" s="1"/>
      <c r="J929" s="1"/>
      <c r="K929" s="1"/>
    </row>
    <row r="930" spans="6:11">
      <c r="F930" s="1"/>
      <c r="G930" s="1"/>
      <c r="H930" s="1"/>
      <c r="I930" s="1"/>
      <c r="J930" s="1"/>
      <c r="K930" s="1"/>
    </row>
    <row r="931" spans="6:11">
      <c r="F931" s="1"/>
      <c r="G931" s="1"/>
      <c r="H931" s="1"/>
      <c r="I931" s="1"/>
      <c r="J931" s="1"/>
      <c r="K931" s="1"/>
    </row>
    <row r="932" spans="6:11">
      <c r="F932" s="1"/>
      <c r="G932" s="1"/>
      <c r="H932" s="1"/>
      <c r="I932" s="1"/>
      <c r="J932" s="1"/>
      <c r="K932" s="1"/>
    </row>
    <row r="933" spans="6:11">
      <c r="F933" s="1"/>
      <c r="G933" s="1"/>
      <c r="H933" s="1"/>
      <c r="I933" s="1"/>
      <c r="J933" s="1"/>
      <c r="K933" s="1"/>
    </row>
    <row r="934" spans="6:11">
      <c r="F934" s="1"/>
      <c r="G934" s="1"/>
      <c r="H934" s="1"/>
      <c r="I934" s="1"/>
      <c r="J934" s="1"/>
      <c r="K934" s="1"/>
    </row>
    <row r="935" spans="6:11">
      <c r="F935" s="1"/>
      <c r="G935" s="1"/>
      <c r="H935" s="1"/>
      <c r="I935" s="1"/>
      <c r="J935" s="1"/>
      <c r="K935" s="1"/>
    </row>
    <row r="936" spans="6:11">
      <c r="F936" s="1"/>
      <c r="G936" s="1"/>
      <c r="H936" s="1"/>
      <c r="I936" s="1"/>
      <c r="J936" s="1"/>
      <c r="K936" s="1"/>
    </row>
    <row r="937" spans="6:11">
      <c r="F937" s="1"/>
      <c r="G937" s="1"/>
      <c r="H937" s="1"/>
      <c r="I937" s="1"/>
      <c r="J937" s="1"/>
      <c r="K937" s="1"/>
    </row>
    <row r="938" spans="6:11">
      <c r="F938" s="1"/>
      <c r="G938" s="1"/>
      <c r="H938" s="1"/>
      <c r="I938" s="1"/>
      <c r="J938" s="1"/>
      <c r="K938" s="1"/>
    </row>
    <row r="939" spans="6:11">
      <c r="F939" s="1"/>
      <c r="G939" s="1"/>
      <c r="H939" s="1"/>
      <c r="I939" s="1"/>
      <c r="J939" s="1"/>
      <c r="K939" s="1"/>
    </row>
    <row r="940" spans="6:11">
      <c r="F940" s="1"/>
      <c r="G940" s="1"/>
      <c r="H940" s="1"/>
      <c r="I940" s="1"/>
      <c r="J940" s="1"/>
      <c r="K940" s="1"/>
    </row>
    <row r="941" spans="6:11">
      <c r="F941" s="1"/>
      <c r="G941" s="1"/>
      <c r="H941" s="1"/>
      <c r="I941" s="1"/>
      <c r="J941" s="1"/>
      <c r="K941" s="1"/>
    </row>
    <row r="942" spans="6:11">
      <c r="F942" s="1"/>
      <c r="G942" s="1"/>
      <c r="H942" s="1"/>
      <c r="I942" s="1"/>
      <c r="J942" s="1"/>
      <c r="K942" s="1"/>
    </row>
    <row r="943" spans="6:11">
      <c r="F943" s="1"/>
      <c r="G943" s="1"/>
      <c r="H943" s="1"/>
      <c r="I943" s="1"/>
      <c r="J943" s="1"/>
      <c r="K943" s="1"/>
    </row>
    <row r="944" spans="6:11">
      <c r="F944" s="1"/>
      <c r="G944" s="1"/>
      <c r="H944" s="1"/>
      <c r="I944" s="1"/>
      <c r="J944" s="1"/>
      <c r="K944" s="1"/>
    </row>
    <row r="945" spans="6:11">
      <c r="F945" s="1"/>
      <c r="G945" s="1"/>
      <c r="H945" s="1"/>
      <c r="I945" s="1"/>
      <c r="J945" s="1"/>
      <c r="K945" s="1"/>
    </row>
    <row r="946" spans="6:11">
      <c r="F946" s="1"/>
      <c r="G946" s="1"/>
      <c r="H946" s="1"/>
      <c r="I946" s="1"/>
      <c r="J946" s="1"/>
      <c r="K946" s="1"/>
    </row>
    <row r="947" spans="6:11">
      <c r="F947" s="1"/>
      <c r="G947" s="1"/>
      <c r="H947" s="1"/>
      <c r="I947" s="1"/>
      <c r="J947" s="1"/>
      <c r="K947" s="1"/>
    </row>
    <row r="948" spans="6:11">
      <c r="F948" s="1"/>
      <c r="G948" s="1"/>
      <c r="H948" s="1"/>
      <c r="I948" s="1"/>
      <c r="J948" s="1"/>
      <c r="K948" s="1"/>
    </row>
    <row r="949" spans="6:11">
      <c r="F949" s="1"/>
      <c r="G949" s="1"/>
      <c r="H949" s="1"/>
      <c r="I949" s="1"/>
      <c r="J949" s="1"/>
      <c r="K949" s="1"/>
    </row>
    <row r="950" spans="6:11">
      <c r="F950" s="1"/>
      <c r="G950" s="1"/>
      <c r="H950" s="1"/>
      <c r="I950" s="1"/>
      <c r="J950" s="1"/>
      <c r="K950" s="1"/>
    </row>
    <row r="951" spans="6:11">
      <c r="F951" s="1"/>
      <c r="G951" s="1"/>
      <c r="H951" s="1"/>
      <c r="I951" s="1"/>
      <c r="J951" s="1"/>
      <c r="K951" s="1"/>
    </row>
    <row r="952" spans="6:11">
      <c r="F952" s="1"/>
      <c r="G952" s="1"/>
      <c r="H952" s="1"/>
      <c r="I952" s="1"/>
      <c r="J952" s="1"/>
      <c r="K952" s="1"/>
    </row>
    <row r="953" spans="6:11">
      <c r="F953" s="1"/>
      <c r="G953" s="1"/>
      <c r="H953" s="1"/>
      <c r="I953" s="1"/>
      <c r="J953" s="1"/>
      <c r="K953" s="1"/>
    </row>
    <row r="954" spans="6:11">
      <c r="F954" s="1"/>
      <c r="G954" s="1"/>
      <c r="H954" s="1"/>
      <c r="I954" s="1"/>
      <c r="J954" s="1"/>
      <c r="K954" s="1"/>
    </row>
    <row r="955" spans="6:11">
      <c r="F955" s="1"/>
      <c r="G955" s="1"/>
      <c r="H955" s="1"/>
      <c r="I955" s="1"/>
      <c r="J955" s="1"/>
      <c r="K955" s="1"/>
    </row>
    <row r="956" spans="6:11">
      <c r="F956" s="1"/>
      <c r="G956" s="1"/>
      <c r="H956" s="1"/>
      <c r="I956" s="1"/>
      <c r="J956" s="1"/>
      <c r="K956" s="1"/>
    </row>
    <row r="957" spans="6:11">
      <c r="F957" s="1"/>
      <c r="G957" s="1"/>
      <c r="H957" s="1"/>
      <c r="I957" s="1"/>
      <c r="J957" s="1"/>
      <c r="K957" s="1"/>
    </row>
    <row r="958" spans="6:11">
      <c r="F958" s="1"/>
      <c r="G958" s="1"/>
      <c r="H958" s="1"/>
      <c r="I958" s="1"/>
      <c r="J958" s="1"/>
      <c r="K958" s="1"/>
    </row>
    <row r="959" spans="6:11">
      <c r="F959" s="1"/>
      <c r="G959" s="1"/>
      <c r="H959" s="1"/>
      <c r="I959" s="1"/>
      <c r="J959" s="1"/>
      <c r="K959" s="1"/>
    </row>
    <row r="960" spans="6:11">
      <c r="F960" s="1"/>
      <c r="G960" s="1"/>
      <c r="H960" s="1"/>
      <c r="I960" s="1"/>
      <c r="J960" s="1"/>
      <c r="K960" s="1"/>
    </row>
    <row r="961" spans="6:11">
      <c r="F961" s="1"/>
      <c r="G961" s="1"/>
      <c r="H961" s="1"/>
      <c r="I961" s="1"/>
      <c r="J961" s="1"/>
      <c r="K961" s="1"/>
    </row>
    <row r="962" spans="6:11">
      <c r="F962" s="1"/>
      <c r="G962" s="1"/>
      <c r="H962" s="1"/>
      <c r="I962" s="1"/>
      <c r="J962" s="1"/>
      <c r="K962" s="1"/>
    </row>
    <row r="963" spans="6:11">
      <c r="F963" s="1"/>
      <c r="G963" s="1"/>
      <c r="H963" s="1"/>
      <c r="I963" s="1"/>
      <c r="J963" s="1"/>
      <c r="K963" s="1"/>
    </row>
    <row r="964" spans="6:11">
      <c r="F964" s="1"/>
      <c r="G964" s="1"/>
      <c r="H964" s="1"/>
      <c r="I964" s="1"/>
      <c r="J964" s="1"/>
      <c r="K964" s="1"/>
    </row>
    <row r="965" spans="6:11">
      <c r="F965" s="1"/>
      <c r="G965" s="1"/>
      <c r="H965" s="1"/>
      <c r="I965" s="1"/>
      <c r="J965" s="1"/>
      <c r="K965" s="1"/>
    </row>
    <row r="966" spans="6:11">
      <c r="F966" s="1"/>
      <c r="G966" s="1"/>
      <c r="H966" s="1"/>
      <c r="I966" s="1"/>
      <c r="J966" s="1"/>
      <c r="K966" s="1"/>
    </row>
    <row r="967" spans="6:11">
      <c r="F967" s="1"/>
      <c r="G967" s="1"/>
      <c r="H967" s="1"/>
      <c r="I967" s="1"/>
      <c r="J967" s="1"/>
      <c r="K967" s="1"/>
    </row>
    <row r="968" spans="6:11">
      <c r="F968" s="1"/>
      <c r="G968" s="1"/>
      <c r="H968" s="1"/>
      <c r="I968" s="1"/>
      <c r="J968" s="1"/>
      <c r="K968" s="1"/>
    </row>
    <row r="969" spans="6:11">
      <c r="F969" s="1"/>
      <c r="G969" s="1"/>
      <c r="H969" s="1"/>
      <c r="I969" s="1"/>
      <c r="J969" s="1"/>
      <c r="K969" s="1"/>
    </row>
    <row r="970" spans="6:11">
      <c r="F970" s="1"/>
      <c r="G970" s="1"/>
      <c r="H970" s="1"/>
      <c r="I970" s="1"/>
      <c r="J970" s="1"/>
      <c r="K970" s="1"/>
    </row>
    <row r="971" spans="6:11">
      <c r="F971" s="1"/>
      <c r="G971" s="1"/>
      <c r="H971" s="1"/>
      <c r="I971" s="1"/>
      <c r="J971" s="1"/>
      <c r="K971" s="1"/>
    </row>
    <row r="972" spans="6:11">
      <c r="F972" s="1"/>
      <c r="G972" s="1"/>
      <c r="H972" s="1"/>
      <c r="I972" s="1"/>
      <c r="J972" s="1"/>
      <c r="K972" s="1"/>
    </row>
    <row r="973" spans="6:11">
      <c r="F973" s="1"/>
      <c r="G973" s="1"/>
      <c r="H973" s="1"/>
      <c r="I973" s="1"/>
      <c r="J973" s="1"/>
      <c r="K973" s="1"/>
    </row>
    <row r="974" spans="6:11">
      <c r="F974" s="1"/>
      <c r="G974" s="1"/>
      <c r="H974" s="1"/>
      <c r="I974" s="1"/>
      <c r="J974" s="1"/>
      <c r="K974" s="1"/>
    </row>
    <row r="975" spans="6:11">
      <c r="F975" s="1"/>
      <c r="G975" s="1"/>
      <c r="H975" s="1"/>
      <c r="I975" s="1"/>
      <c r="J975" s="1"/>
      <c r="K975" s="1"/>
    </row>
    <row r="976" spans="6:11">
      <c r="F976" s="1"/>
      <c r="G976" s="1"/>
      <c r="H976" s="1"/>
      <c r="I976" s="1"/>
      <c r="J976" s="1"/>
      <c r="K976" s="1"/>
    </row>
    <row r="977" spans="6:11">
      <c r="F977" s="1"/>
      <c r="G977" s="1"/>
      <c r="H977" s="1"/>
      <c r="I977" s="1"/>
      <c r="J977" s="1"/>
      <c r="K977" s="1"/>
    </row>
    <row r="978" spans="6:11">
      <c r="F978" s="1"/>
      <c r="G978" s="1"/>
      <c r="H978" s="1"/>
      <c r="I978" s="1"/>
      <c r="J978" s="1"/>
      <c r="K978" s="1"/>
    </row>
    <row r="979" spans="6:11">
      <c r="F979" s="1"/>
      <c r="G979" s="1"/>
      <c r="H979" s="1"/>
      <c r="I979" s="1"/>
      <c r="J979" s="1"/>
      <c r="K979" s="1"/>
    </row>
    <row r="980" spans="6:11">
      <c r="F980" s="1"/>
      <c r="G980" s="1"/>
      <c r="H980" s="1"/>
      <c r="I980" s="1"/>
      <c r="J980" s="1"/>
      <c r="K980" s="1"/>
    </row>
    <row r="981" spans="6:11">
      <c r="F981" s="1"/>
      <c r="G981" s="1"/>
      <c r="H981" s="1"/>
      <c r="I981" s="1"/>
      <c r="J981" s="1"/>
      <c r="K981" s="1"/>
    </row>
    <row r="982" spans="6:11">
      <c r="F982" s="1"/>
      <c r="G982" s="1"/>
      <c r="H982" s="1"/>
      <c r="I982" s="1"/>
      <c r="J982" s="1"/>
      <c r="K982" s="1"/>
    </row>
    <row r="983" spans="6:11">
      <c r="F983" s="1"/>
      <c r="G983" s="1"/>
      <c r="H983" s="1"/>
      <c r="I983" s="1"/>
      <c r="J983" s="1"/>
      <c r="K983" s="1"/>
    </row>
    <row r="984" spans="6:11">
      <c r="F984" s="1"/>
      <c r="G984" s="1"/>
      <c r="H984" s="1"/>
      <c r="I984" s="1"/>
      <c r="J984" s="1"/>
      <c r="K984" s="1"/>
    </row>
    <row r="985" spans="6:11">
      <c r="F985" s="1"/>
      <c r="G985" s="1"/>
      <c r="H985" s="1"/>
      <c r="I985" s="1"/>
      <c r="J985" s="1"/>
      <c r="K985" s="1"/>
    </row>
    <row r="986" spans="6:11">
      <c r="F986" s="1"/>
      <c r="G986" s="1"/>
      <c r="H986" s="1"/>
      <c r="I986" s="1"/>
      <c r="J986" s="1"/>
      <c r="K986" s="1"/>
    </row>
    <row r="987" spans="6:11">
      <c r="F987" s="1"/>
      <c r="G987" s="1"/>
      <c r="H987" s="1"/>
      <c r="I987" s="1"/>
      <c r="J987" s="1"/>
      <c r="K987" s="1"/>
    </row>
    <row r="988" spans="6:11">
      <c r="F988" s="1"/>
      <c r="G988" s="1"/>
      <c r="H988" s="1"/>
      <c r="I988" s="1"/>
      <c r="J988" s="1"/>
      <c r="K988" s="1"/>
    </row>
    <row r="989" spans="6:11">
      <c r="F989" s="1"/>
      <c r="G989" s="1"/>
      <c r="H989" s="1"/>
      <c r="I989" s="1"/>
      <c r="J989" s="1"/>
      <c r="K989" s="1"/>
    </row>
    <row r="990" spans="6:11">
      <c r="F990" s="1"/>
      <c r="G990" s="1"/>
      <c r="H990" s="1"/>
      <c r="I990" s="1"/>
      <c r="J990" s="1"/>
      <c r="K990" s="1"/>
    </row>
    <row r="991" spans="6:11">
      <c r="F991" s="1"/>
      <c r="G991" s="1"/>
      <c r="H991" s="1"/>
      <c r="I991" s="1"/>
      <c r="J991" s="1"/>
      <c r="K991" s="1"/>
    </row>
    <row r="992" spans="6:11">
      <c r="F992" s="1"/>
      <c r="G992" s="1"/>
      <c r="H992" s="1"/>
      <c r="I992" s="1"/>
      <c r="J992" s="1"/>
      <c r="K992" s="1"/>
    </row>
    <row r="993" spans="6:11">
      <c r="F993" s="1"/>
      <c r="G993" s="1"/>
      <c r="H993" s="1"/>
      <c r="I993" s="1"/>
      <c r="J993" s="1"/>
      <c r="K993" s="1"/>
    </row>
    <row r="994" spans="6:11">
      <c r="F994" s="1"/>
      <c r="G994" s="1"/>
      <c r="H994" s="1"/>
      <c r="I994" s="1"/>
      <c r="J994" s="1"/>
      <c r="K994" s="1"/>
    </row>
    <row r="995" spans="6:11">
      <c r="F995" s="1"/>
      <c r="G995" s="1"/>
      <c r="H995" s="1"/>
      <c r="I995" s="1"/>
      <c r="J995" s="1"/>
      <c r="K995" s="1"/>
    </row>
    <row r="996" spans="6:11">
      <c r="F996" s="1"/>
      <c r="G996" s="1"/>
      <c r="H996" s="1"/>
      <c r="I996" s="1"/>
      <c r="J996" s="1"/>
      <c r="K996" s="1"/>
    </row>
    <row r="997" spans="6:11">
      <c r="F997" s="1"/>
      <c r="G997" s="1"/>
      <c r="H997" s="1"/>
      <c r="I997" s="1"/>
      <c r="J997" s="1"/>
      <c r="K997" s="1"/>
    </row>
    <row r="998" spans="6:11">
      <c r="F998" s="1"/>
      <c r="G998" s="1"/>
      <c r="H998" s="1"/>
      <c r="I998" s="1"/>
      <c r="J998" s="1"/>
      <c r="K998" s="1"/>
    </row>
    <row r="999" spans="6:11">
      <c r="F999" s="1"/>
      <c r="G999" s="1"/>
      <c r="H999" s="1"/>
      <c r="I999" s="1"/>
      <c r="J999" s="1"/>
      <c r="K999" s="1"/>
    </row>
    <row r="1000" spans="6:11">
      <c r="F1000" s="1"/>
      <c r="G1000" s="1"/>
      <c r="H1000" s="1"/>
      <c r="I1000" s="1"/>
      <c r="J1000" s="1"/>
      <c r="K1000" s="1"/>
    </row>
    <row r="1001" spans="6:11">
      <c r="F1001" s="1"/>
      <c r="G1001" s="1"/>
      <c r="H1001" s="1"/>
      <c r="I1001" s="1"/>
      <c r="J1001" s="1"/>
      <c r="K1001" s="1"/>
    </row>
    <row r="1002" spans="6:11">
      <c r="F1002" s="1"/>
      <c r="G1002" s="1"/>
      <c r="H1002" s="1"/>
      <c r="I1002" s="1"/>
      <c r="J1002" s="1"/>
      <c r="K1002" s="1"/>
    </row>
    <row r="1003" spans="6:11">
      <c r="F1003" s="1"/>
      <c r="G1003" s="1"/>
      <c r="H1003" s="1"/>
      <c r="I1003" s="1"/>
      <c r="J1003" s="1"/>
      <c r="K1003" s="1"/>
    </row>
    <row r="1004" spans="6:11">
      <c r="F1004" s="1"/>
      <c r="G1004" s="1"/>
      <c r="H1004" s="1"/>
      <c r="I1004" s="1"/>
      <c r="J1004" s="1"/>
      <c r="K1004" s="1"/>
    </row>
    <row r="1005" spans="6:11">
      <c r="F1005" s="1"/>
      <c r="G1005" s="1"/>
      <c r="H1005" s="1"/>
      <c r="I1005" s="1"/>
      <c r="J1005" s="1"/>
      <c r="K1005" s="1"/>
    </row>
    <row r="1006" spans="6:11">
      <c r="F1006" s="1"/>
      <c r="G1006" s="1"/>
      <c r="H1006" s="1"/>
      <c r="I1006" s="1"/>
      <c r="J1006" s="1"/>
      <c r="K1006" s="1"/>
    </row>
    <row r="1007" spans="6:11">
      <c r="F1007" s="1"/>
      <c r="G1007" s="1"/>
      <c r="H1007" s="1"/>
      <c r="I1007" s="1"/>
      <c r="J1007" s="1"/>
      <c r="K1007" s="1"/>
    </row>
    <row r="1008" spans="6:11">
      <c r="F1008" s="1"/>
      <c r="G1008" s="1"/>
      <c r="H1008" s="1"/>
      <c r="I1008" s="1"/>
      <c r="J1008" s="1"/>
      <c r="K1008" s="1"/>
    </row>
    <row r="1009" spans="6:11">
      <c r="F1009" s="1"/>
      <c r="G1009" s="1"/>
      <c r="H1009" s="1"/>
      <c r="I1009" s="1"/>
      <c r="J1009" s="1"/>
      <c r="K1009" s="1"/>
    </row>
    <row r="1010" spans="6:11">
      <c r="F1010" s="1"/>
      <c r="G1010" s="1"/>
      <c r="H1010" s="1"/>
      <c r="I1010" s="1"/>
      <c r="J1010" s="1"/>
      <c r="K1010" s="1"/>
    </row>
    <row r="1011" spans="6:11">
      <c r="F1011" s="1"/>
      <c r="G1011" s="1"/>
      <c r="H1011" s="1"/>
      <c r="I1011" s="1"/>
      <c r="J1011" s="1"/>
      <c r="K1011" s="1"/>
    </row>
    <row r="1012" spans="6:11">
      <c r="F1012" s="1"/>
      <c r="G1012" s="1"/>
      <c r="H1012" s="1"/>
      <c r="I1012" s="1"/>
      <c r="J1012" s="1"/>
      <c r="K1012" s="1"/>
    </row>
    <row r="1013" spans="6:11">
      <c r="F1013" s="1"/>
      <c r="G1013" s="1"/>
      <c r="H1013" s="1"/>
      <c r="I1013" s="1"/>
      <c r="J1013" s="1"/>
      <c r="K1013" s="1"/>
    </row>
    <row r="1014" spans="6:11">
      <c r="F1014" s="1"/>
      <c r="G1014" s="1"/>
      <c r="H1014" s="1"/>
      <c r="I1014" s="1"/>
      <c r="J1014" s="1"/>
      <c r="K1014" s="1"/>
    </row>
    <row r="1015" spans="6:11">
      <c r="F1015" s="1"/>
      <c r="G1015" s="1"/>
      <c r="H1015" s="1"/>
      <c r="I1015" s="1"/>
      <c r="J1015" s="1"/>
      <c r="K1015" s="1"/>
    </row>
    <row r="1016" spans="6:11">
      <c r="F1016" s="1"/>
      <c r="G1016" s="1"/>
      <c r="H1016" s="1"/>
      <c r="I1016" s="1"/>
      <c r="J1016" s="1"/>
      <c r="K1016" s="1"/>
    </row>
    <row r="1017" spans="6:11">
      <c r="F1017" s="1"/>
      <c r="G1017" s="1"/>
      <c r="H1017" s="1"/>
      <c r="I1017" s="1"/>
      <c r="J1017" s="1"/>
      <c r="K1017" s="1"/>
    </row>
    <row r="1018" spans="6:11">
      <c r="F1018" s="1"/>
      <c r="G1018" s="1"/>
      <c r="H1018" s="1"/>
      <c r="I1018" s="1"/>
      <c r="J1018" s="1"/>
      <c r="K1018" s="1"/>
    </row>
    <row r="1019" spans="6:11">
      <c r="F1019" s="1"/>
      <c r="G1019" s="1"/>
      <c r="H1019" s="1"/>
      <c r="I1019" s="1"/>
      <c r="J1019" s="1"/>
      <c r="K1019" s="1"/>
    </row>
    <row r="1020" spans="6:11">
      <c r="F1020" s="1"/>
      <c r="G1020" s="1"/>
      <c r="H1020" s="1"/>
      <c r="I1020" s="1"/>
      <c r="J1020" s="1"/>
      <c r="K1020" s="1"/>
    </row>
    <row r="1021" spans="6:11">
      <c r="F1021" s="1"/>
      <c r="G1021" s="1"/>
      <c r="H1021" s="1"/>
      <c r="I1021" s="1"/>
      <c r="J1021" s="1"/>
      <c r="K1021" s="1"/>
    </row>
    <row r="1022" spans="6:11">
      <c r="F1022" s="1"/>
      <c r="G1022" s="1"/>
      <c r="H1022" s="1"/>
      <c r="I1022" s="1"/>
      <c r="J1022" s="1"/>
      <c r="K1022" s="1"/>
    </row>
    <row r="1023" spans="6:11">
      <c r="F1023" s="1"/>
      <c r="G1023" s="1"/>
      <c r="H1023" s="1"/>
      <c r="I1023" s="1"/>
      <c r="J1023" s="1"/>
      <c r="K1023" s="1"/>
    </row>
    <row r="1024" spans="6:11">
      <c r="F1024" s="1"/>
      <c r="G1024" s="1"/>
      <c r="H1024" s="1"/>
      <c r="I1024" s="1"/>
      <c r="J1024" s="1"/>
      <c r="K1024" s="1"/>
    </row>
    <row r="1025" spans="6:11">
      <c r="F1025" s="1"/>
      <c r="G1025" s="1"/>
      <c r="H1025" s="1"/>
      <c r="I1025" s="1"/>
      <c r="J1025" s="1"/>
      <c r="K1025" s="1"/>
    </row>
    <row r="1026" spans="6:11">
      <c r="F1026" s="1"/>
      <c r="G1026" s="1"/>
      <c r="H1026" s="1"/>
      <c r="I1026" s="1"/>
      <c r="J1026" s="1"/>
      <c r="K1026" s="1"/>
    </row>
    <row r="1027" spans="6:11">
      <c r="F1027" s="1"/>
      <c r="G1027" s="1"/>
      <c r="H1027" s="1"/>
      <c r="I1027" s="1"/>
      <c r="J1027" s="1"/>
      <c r="K1027" s="1"/>
    </row>
    <row r="1028" spans="6:11">
      <c r="F1028" s="1"/>
      <c r="G1028" s="1"/>
      <c r="H1028" s="1"/>
      <c r="I1028" s="1"/>
      <c r="J1028" s="1"/>
      <c r="K1028" s="1"/>
    </row>
    <row r="1029" spans="6:11">
      <c r="F1029" s="1"/>
      <c r="G1029" s="1"/>
      <c r="H1029" s="1"/>
      <c r="I1029" s="1"/>
      <c r="J1029" s="1"/>
      <c r="K1029" s="1"/>
    </row>
    <row r="1030" spans="6:11">
      <c r="F1030" s="1"/>
      <c r="G1030" s="1"/>
      <c r="H1030" s="1"/>
      <c r="I1030" s="1"/>
      <c r="J1030" s="1"/>
      <c r="K1030" s="1"/>
    </row>
    <row r="1031" spans="6:11">
      <c r="F1031" s="1"/>
      <c r="G1031" s="1"/>
      <c r="H1031" s="1"/>
      <c r="I1031" s="1"/>
      <c r="J1031" s="1"/>
      <c r="K1031" s="1"/>
    </row>
    <row r="1032" spans="6:11">
      <c r="F1032" s="1"/>
      <c r="G1032" s="1"/>
      <c r="H1032" s="1"/>
      <c r="I1032" s="1"/>
      <c r="J1032" s="1"/>
      <c r="K1032" s="1"/>
    </row>
    <row r="1033" spans="6:11">
      <c r="F1033" s="1"/>
      <c r="G1033" s="1"/>
      <c r="H1033" s="1"/>
      <c r="I1033" s="1"/>
      <c r="J1033" s="1"/>
      <c r="K1033" s="1"/>
    </row>
    <row r="1034" spans="6:11">
      <c r="F1034" s="1"/>
      <c r="G1034" s="1"/>
      <c r="H1034" s="1"/>
      <c r="I1034" s="1"/>
      <c r="J1034" s="1"/>
      <c r="K1034" s="1"/>
    </row>
    <row r="1035" spans="6:11">
      <c r="F1035" s="1"/>
      <c r="G1035" s="1"/>
      <c r="H1035" s="1"/>
      <c r="I1035" s="1"/>
      <c r="J1035" s="1"/>
      <c r="K1035" s="1"/>
    </row>
    <row r="1036" spans="6:11">
      <c r="F1036" s="1"/>
      <c r="G1036" s="1"/>
      <c r="H1036" s="1"/>
      <c r="I1036" s="1"/>
      <c r="J1036" s="1"/>
      <c r="K1036" s="1"/>
    </row>
    <row r="1037" spans="6:11">
      <c r="F1037" s="1"/>
      <c r="G1037" s="1"/>
      <c r="H1037" s="1"/>
      <c r="I1037" s="1"/>
      <c r="J1037" s="1"/>
      <c r="K1037" s="1"/>
    </row>
    <row r="1038" spans="6:11">
      <c r="F1038" s="1"/>
      <c r="G1038" s="1"/>
      <c r="H1038" s="1"/>
      <c r="I1038" s="1"/>
      <c r="J1038" s="1"/>
      <c r="K1038" s="1"/>
    </row>
    <row r="1039" spans="6:11">
      <c r="F1039" s="1"/>
      <c r="G1039" s="1"/>
      <c r="H1039" s="1"/>
      <c r="I1039" s="1"/>
      <c r="J1039" s="1"/>
      <c r="K1039" s="1"/>
    </row>
    <row r="1040" spans="6:11">
      <c r="F1040" s="1"/>
      <c r="G1040" s="1"/>
      <c r="H1040" s="1"/>
      <c r="I1040" s="1"/>
      <c r="J1040" s="1"/>
      <c r="K1040" s="1"/>
    </row>
    <row r="1041" spans="6:11">
      <c r="F1041" s="1"/>
      <c r="G1041" s="1"/>
      <c r="H1041" s="1"/>
      <c r="I1041" s="1"/>
      <c r="J1041" s="1"/>
      <c r="K1041" s="1"/>
    </row>
    <row r="1042" spans="6:11">
      <c r="F1042" s="1"/>
      <c r="G1042" s="1"/>
      <c r="H1042" s="1"/>
      <c r="I1042" s="1"/>
      <c r="J1042" s="1"/>
      <c r="K1042" s="1"/>
    </row>
    <row r="1043" spans="6:11">
      <c r="F1043" s="1"/>
      <c r="G1043" s="1"/>
      <c r="H1043" s="1"/>
      <c r="I1043" s="1"/>
      <c r="J1043" s="1"/>
      <c r="K1043" s="1"/>
    </row>
    <row r="1044" spans="6:11">
      <c r="F1044" s="1"/>
      <c r="G1044" s="1"/>
      <c r="H1044" s="1"/>
      <c r="I1044" s="1"/>
      <c r="J1044" s="1"/>
      <c r="K1044" s="1"/>
    </row>
    <row r="1045" spans="6:11">
      <c r="F1045" s="1"/>
      <c r="G1045" s="1"/>
      <c r="H1045" s="1"/>
      <c r="I1045" s="1"/>
      <c r="J1045" s="1"/>
      <c r="K1045" s="1"/>
    </row>
    <row r="1046" spans="6:11">
      <c r="F1046" s="1"/>
      <c r="G1046" s="1"/>
      <c r="H1046" s="1"/>
      <c r="I1046" s="1"/>
      <c r="J1046" s="1"/>
      <c r="K1046" s="1"/>
    </row>
    <row r="1047" spans="6:11">
      <c r="F1047" s="1"/>
      <c r="G1047" s="1"/>
      <c r="H1047" s="1"/>
      <c r="I1047" s="1"/>
      <c r="J1047" s="1"/>
      <c r="K1047" s="1"/>
    </row>
    <row r="1048" spans="6:11">
      <c r="F1048" s="1"/>
      <c r="G1048" s="1"/>
      <c r="H1048" s="1"/>
      <c r="I1048" s="1"/>
      <c r="J1048" s="1"/>
      <c r="K1048" s="1"/>
    </row>
    <row r="1049" spans="6:11">
      <c r="F1049" s="1"/>
      <c r="G1049" s="1"/>
      <c r="H1049" s="1"/>
      <c r="I1049" s="1"/>
      <c r="J1049" s="1"/>
      <c r="K1049" s="1"/>
    </row>
    <row r="1050" spans="6:11">
      <c r="F1050" s="1"/>
      <c r="G1050" s="1"/>
      <c r="H1050" s="1"/>
      <c r="I1050" s="1"/>
      <c r="J1050" s="1"/>
      <c r="K1050" s="1"/>
    </row>
    <row r="1051" spans="6:11">
      <c r="F1051" s="1"/>
      <c r="G1051" s="1"/>
      <c r="H1051" s="1"/>
      <c r="I1051" s="1"/>
      <c r="J1051" s="1"/>
      <c r="K1051" s="1"/>
    </row>
    <row r="1052" spans="6:11">
      <c r="F1052" s="1"/>
      <c r="G1052" s="1"/>
      <c r="H1052" s="1"/>
      <c r="I1052" s="1"/>
      <c r="J1052" s="1"/>
      <c r="K1052" s="1"/>
    </row>
    <row r="1053" spans="6:11">
      <c r="F1053" s="1"/>
      <c r="G1053" s="1"/>
      <c r="H1053" s="1"/>
      <c r="I1053" s="1"/>
      <c r="J1053" s="1"/>
      <c r="K1053" s="1"/>
    </row>
    <row r="1054" spans="6:11">
      <c r="F1054" s="1"/>
      <c r="G1054" s="1"/>
      <c r="H1054" s="1"/>
      <c r="I1054" s="1"/>
      <c r="J1054" s="1"/>
      <c r="K1054" s="1"/>
    </row>
    <row r="1055" spans="6:11">
      <c r="F1055" s="1"/>
      <c r="G1055" s="1"/>
      <c r="H1055" s="1"/>
      <c r="I1055" s="1"/>
      <c r="J1055" s="1"/>
      <c r="K1055" s="1"/>
    </row>
    <row r="1056" spans="6:11">
      <c r="F1056" s="1"/>
      <c r="G1056" s="1"/>
      <c r="H1056" s="1"/>
      <c r="I1056" s="1"/>
      <c r="J1056" s="1"/>
      <c r="K1056" s="1"/>
    </row>
    <row r="1057" spans="6:11">
      <c r="F1057" s="1"/>
      <c r="G1057" s="1"/>
      <c r="H1057" s="1"/>
      <c r="I1057" s="1"/>
      <c r="J1057" s="1"/>
      <c r="K1057" s="1"/>
    </row>
    <row r="1058" spans="6:11">
      <c r="F1058" s="1"/>
      <c r="G1058" s="1"/>
      <c r="H1058" s="1"/>
      <c r="I1058" s="1"/>
      <c r="J1058" s="1"/>
      <c r="K1058" s="1"/>
    </row>
    <row r="1059" spans="6:11">
      <c r="F1059" s="1"/>
      <c r="G1059" s="1"/>
      <c r="H1059" s="1"/>
      <c r="I1059" s="1"/>
      <c r="J1059" s="1"/>
      <c r="K1059" s="1"/>
    </row>
    <row r="1060" spans="6:11">
      <c r="F1060" s="1"/>
      <c r="G1060" s="1"/>
      <c r="H1060" s="1"/>
      <c r="I1060" s="1"/>
      <c r="J1060" s="1"/>
      <c r="K1060" s="1"/>
    </row>
    <row r="1061" spans="6:11">
      <c r="F1061" s="1"/>
      <c r="G1061" s="1"/>
      <c r="H1061" s="1"/>
      <c r="I1061" s="1"/>
      <c r="J1061" s="1"/>
      <c r="K1061" s="1"/>
    </row>
    <row r="1062" spans="6:11">
      <c r="F1062" s="1"/>
      <c r="G1062" s="1"/>
      <c r="H1062" s="1"/>
      <c r="I1062" s="1"/>
      <c r="J1062" s="1"/>
      <c r="K1062" s="1"/>
    </row>
    <row r="1063" spans="6:11">
      <c r="F1063" s="1"/>
      <c r="G1063" s="1"/>
      <c r="H1063" s="1"/>
      <c r="I1063" s="1"/>
      <c r="J1063" s="1"/>
      <c r="K1063" s="1"/>
    </row>
    <row r="1064" spans="6:11">
      <c r="F1064" s="1"/>
      <c r="G1064" s="1"/>
      <c r="H1064" s="1"/>
      <c r="I1064" s="1"/>
      <c r="J1064" s="1"/>
      <c r="K1064" s="1"/>
    </row>
    <row r="1065" spans="6:11">
      <c r="F1065" s="1"/>
      <c r="G1065" s="1"/>
      <c r="H1065" s="1"/>
      <c r="I1065" s="1"/>
      <c r="J1065" s="1"/>
      <c r="K1065" s="1"/>
    </row>
    <row r="1066" spans="6:11">
      <c r="F1066" s="1"/>
      <c r="G1066" s="1"/>
      <c r="H1066" s="1"/>
      <c r="I1066" s="1"/>
      <c r="J1066" s="1"/>
      <c r="K1066" s="1"/>
    </row>
    <row r="1067" spans="6:11">
      <c r="F1067" s="1"/>
      <c r="G1067" s="1"/>
      <c r="H1067" s="1"/>
      <c r="I1067" s="1"/>
      <c r="J1067" s="1"/>
      <c r="K1067" s="1"/>
    </row>
    <row r="1068" spans="6:11">
      <c r="F1068" s="1"/>
      <c r="G1068" s="1"/>
      <c r="H1068" s="1"/>
      <c r="I1068" s="1"/>
      <c r="J1068" s="1"/>
      <c r="K1068" s="1"/>
    </row>
    <row r="1069" spans="6:11">
      <c r="F1069" s="1"/>
      <c r="G1069" s="1"/>
      <c r="H1069" s="1"/>
      <c r="I1069" s="1"/>
      <c r="J1069" s="1"/>
      <c r="K1069" s="1"/>
    </row>
    <row r="1070" spans="6:11">
      <c r="F1070" s="1"/>
      <c r="G1070" s="1"/>
      <c r="H1070" s="1"/>
      <c r="I1070" s="1"/>
      <c r="J1070" s="1"/>
      <c r="K1070" s="1"/>
    </row>
    <row r="1071" spans="6:11">
      <c r="F1071" s="1"/>
      <c r="G1071" s="1"/>
      <c r="H1071" s="1"/>
      <c r="I1071" s="1"/>
      <c r="J1071" s="1"/>
      <c r="K1071" s="1"/>
    </row>
    <row r="1072" spans="6:11">
      <c r="F1072" s="1"/>
      <c r="G1072" s="1"/>
      <c r="H1072" s="1"/>
      <c r="I1072" s="1"/>
      <c r="J1072" s="1"/>
      <c r="K1072" s="1"/>
    </row>
    <row r="1073" spans="6:11">
      <c r="F1073" s="1"/>
      <c r="G1073" s="1"/>
      <c r="H1073" s="1"/>
      <c r="I1073" s="1"/>
      <c r="J1073" s="1"/>
      <c r="K1073" s="1"/>
    </row>
    <row r="1074" spans="6:11">
      <c r="F1074" s="1"/>
      <c r="G1074" s="1"/>
      <c r="H1074" s="1"/>
      <c r="I1074" s="1"/>
      <c r="J1074" s="1"/>
      <c r="K1074" s="1"/>
    </row>
    <row r="1075" spans="6:11">
      <c r="F1075" s="1"/>
      <c r="G1075" s="1"/>
      <c r="H1075" s="1"/>
      <c r="I1075" s="1"/>
      <c r="J1075" s="1"/>
      <c r="K1075" s="1"/>
    </row>
    <row r="1076" spans="6:11">
      <c r="F1076" s="1"/>
      <c r="G1076" s="1"/>
      <c r="H1076" s="1"/>
      <c r="I1076" s="1"/>
      <c r="J1076" s="1"/>
      <c r="K1076" s="1"/>
    </row>
    <row r="1077" spans="6:11">
      <c r="F1077" s="1"/>
      <c r="G1077" s="1"/>
      <c r="H1077" s="1"/>
      <c r="I1077" s="1"/>
      <c r="J1077" s="1"/>
      <c r="K1077" s="1"/>
    </row>
    <row r="1078" spans="6:11">
      <c r="F1078" s="1"/>
      <c r="G1078" s="1"/>
      <c r="H1078" s="1"/>
      <c r="I1078" s="1"/>
      <c r="J1078" s="1"/>
      <c r="K1078" s="1"/>
    </row>
    <row r="1079" spans="6:11">
      <c r="F1079" s="1"/>
      <c r="G1079" s="1"/>
      <c r="H1079" s="1"/>
      <c r="I1079" s="1"/>
      <c r="J1079" s="1"/>
      <c r="K1079" s="1"/>
    </row>
    <row r="1080" spans="6:11">
      <c r="F1080" s="1"/>
      <c r="G1080" s="1"/>
      <c r="H1080" s="1"/>
      <c r="I1080" s="1"/>
      <c r="J1080" s="1"/>
      <c r="K1080" s="1"/>
    </row>
    <row r="1081" spans="6:11">
      <c r="F1081" s="1"/>
      <c r="G1081" s="1"/>
      <c r="H1081" s="1"/>
      <c r="I1081" s="1"/>
      <c r="J1081" s="1"/>
      <c r="K1081" s="1"/>
    </row>
    <row r="1082" spans="6:11">
      <c r="F1082" s="1"/>
      <c r="G1082" s="1"/>
      <c r="H1082" s="1"/>
      <c r="I1082" s="1"/>
      <c r="J1082" s="1"/>
      <c r="K1082" s="1"/>
    </row>
    <row r="1083" spans="6:11">
      <c r="F1083" s="1"/>
      <c r="G1083" s="1"/>
      <c r="H1083" s="1"/>
      <c r="I1083" s="1"/>
      <c r="J1083" s="1"/>
      <c r="K1083" s="1"/>
    </row>
    <row r="1084" spans="6:11">
      <c r="F1084" s="1"/>
      <c r="G1084" s="1"/>
      <c r="H1084" s="1"/>
      <c r="I1084" s="1"/>
      <c r="J1084" s="1"/>
      <c r="K1084" s="1"/>
    </row>
    <row r="1085" spans="6:11">
      <c r="F1085" s="1"/>
      <c r="G1085" s="1"/>
      <c r="H1085" s="1"/>
      <c r="I1085" s="1"/>
      <c r="J1085" s="1"/>
      <c r="K1085" s="1"/>
    </row>
    <row r="1086" spans="6:11">
      <c r="F1086" s="1"/>
      <c r="G1086" s="1"/>
      <c r="H1086" s="1"/>
      <c r="I1086" s="1"/>
      <c r="J1086" s="1"/>
      <c r="K1086" s="1"/>
    </row>
    <row r="1087" spans="6:11">
      <c r="F1087" s="1"/>
      <c r="G1087" s="1"/>
      <c r="H1087" s="1"/>
      <c r="I1087" s="1"/>
      <c r="J1087" s="1"/>
      <c r="K1087" s="1"/>
    </row>
    <row r="1088" spans="6:11">
      <c r="F1088" s="1"/>
      <c r="G1088" s="1"/>
      <c r="H1088" s="1"/>
      <c r="I1088" s="1"/>
      <c r="J1088" s="1"/>
      <c r="K1088" s="1"/>
    </row>
    <row r="1089" spans="6:11">
      <c r="F1089" s="1"/>
      <c r="G1089" s="1"/>
      <c r="H1089" s="1"/>
      <c r="I1089" s="1"/>
      <c r="J1089" s="1"/>
      <c r="K1089" s="1"/>
    </row>
    <row r="1090" spans="6:11">
      <c r="F1090" s="1"/>
      <c r="G1090" s="1"/>
      <c r="H1090" s="1"/>
      <c r="I1090" s="1"/>
      <c r="J1090" s="1"/>
      <c r="K1090" s="1"/>
    </row>
    <row r="1091" spans="6:11">
      <c r="F1091" s="1"/>
      <c r="G1091" s="1"/>
      <c r="H1091" s="1"/>
      <c r="I1091" s="1"/>
      <c r="J1091" s="1"/>
      <c r="K1091" s="1"/>
    </row>
    <row r="1092" spans="6:11">
      <c r="F1092" s="1"/>
      <c r="G1092" s="1"/>
      <c r="H1092" s="1"/>
      <c r="I1092" s="1"/>
      <c r="J1092" s="1"/>
      <c r="K1092" s="1"/>
    </row>
    <row r="1093" spans="6:11">
      <c r="F1093" s="1"/>
      <c r="G1093" s="1"/>
      <c r="H1093" s="1"/>
      <c r="I1093" s="1"/>
      <c r="J1093" s="1"/>
      <c r="K1093" s="1"/>
    </row>
    <row r="1094" spans="6:11">
      <c r="F1094" s="1"/>
      <c r="G1094" s="1"/>
      <c r="H1094" s="1"/>
      <c r="I1094" s="1"/>
      <c r="J1094" s="1"/>
      <c r="K1094" s="1"/>
    </row>
    <row r="1095" spans="6:11">
      <c r="F1095" s="1"/>
      <c r="G1095" s="1"/>
      <c r="H1095" s="1"/>
      <c r="I1095" s="1"/>
      <c r="J1095" s="1"/>
      <c r="K1095" s="1"/>
    </row>
    <row r="1096" spans="6:11">
      <c r="F1096" s="1"/>
      <c r="G1096" s="1"/>
      <c r="H1096" s="1"/>
      <c r="I1096" s="1"/>
      <c r="J1096" s="1"/>
      <c r="K1096" s="1"/>
    </row>
    <row r="1097" spans="6:11">
      <c r="F1097" s="1"/>
      <c r="G1097" s="1"/>
      <c r="H1097" s="1"/>
      <c r="I1097" s="1"/>
      <c r="J1097" s="1"/>
      <c r="K1097" s="1"/>
    </row>
    <row r="1098" spans="6:11">
      <c r="F1098" s="1"/>
      <c r="G1098" s="1"/>
      <c r="H1098" s="1"/>
      <c r="I1098" s="1"/>
      <c r="J1098" s="1"/>
      <c r="K1098" s="1"/>
    </row>
    <row r="1099" spans="6:11">
      <c r="F1099" s="1"/>
      <c r="G1099" s="1"/>
      <c r="H1099" s="1"/>
      <c r="I1099" s="1"/>
      <c r="J1099" s="1"/>
      <c r="K1099" s="1"/>
    </row>
    <row r="1100" spans="6:11">
      <c r="F1100" s="1"/>
      <c r="G1100" s="1"/>
      <c r="H1100" s="1"/>
      <c r="I1100" s="1"/>
      <c r="J1100" s="1"/>
      <c r="K1100" s="1"/>
    </row>
    <row r="1101" spans="6:11">
      <c r="F1101" s="1"/>
      <c r="G1101" s="1"/>
      <c r="H1101" s="1"/>
      <c r="I1101" s="1"/>
      <c r="J1101" s="1"/>
      <c r="K1101" s="1"/>
    </row>
    <row r="1102" spans="6:11">
      <c r="F1102" s="1"/>
      <c r="G1102" s="1"/>
      <c r="H1102" s="1"/>
      <c r="I1102" s="1"/>
      <c r="J1102" s="1"/>
      <c r="K1102" s="1"/>
    </row>
    <row r="1103" spans="6:11">
      <c r="F1103" s="1"/>
      <c r="G1103" s="1"/>
      <c r="H1103" s="1"/>
      <c r="I1103" s="1"/>
      <c r="J1103" s="1"/>
      <c r="K1103" s="1"/>
    </row>
    <row r="1104" spans="6:11">
      <c r="F1104" s="1"/>
      <c r="G1104" s="1"/>
      <c r="H1104" s="1"/>
      <c r="I1104" s="1"/>
      <c r="J1104" s="1"/>
      <c r="K1104" s="1"/>
    </row>
    <row r="1105" spans="6:11">
      <c r="F1105" s="1"/>
      <c r="G1105" s="1"/>
      <c r="H1105" s="1"/>
      <c r="I1105" s="1"/>
      <c r="J1105" s="1"/>
      <c r="K1105" s="1"/>
    </row>
    <row r="1106" spans="6:11">
      <c r="F1106" s="1"/>
      <c r="G1106" s="1"/>
      <c r="H1106" s="1"/>
      <c r="I1106" s="1"/>
      <c r="J1106" s="1"/>
      <c r="K1106" s="1"/>
    </row>
    <row r="1107" spans="6:11">
      <c r="F1107" s="1"/>
      <c r="G1107" s="1"/>
      <c r="H1107" s="1"/>
      <c r="I1107" s="1"/>
      <c r="J1107" s="1"/>
      <c r="K1107" s="1"/>
    </row>
    <row r="1108" spans="6:11">
      <c r="F1108" s="1"/>
      <c r="G1108" s="1"/>
      <c r="H1108" s="1"/>
      <c r="I1108" s="1"/>
      <c r="J1108" s="1"/>
      <c r="K1108" s="1"/>
    </row>
    <row r="1109" spans="6:11">
      <c r="F1109" s="1"/>
      <c r="G1109" s="1"/>
      <c r="H1109" s="1"/>
      <c r="I1109" s="1"/>
      <c r="J1109" s="1"/>
      <c r="K1109" s="1"/>
    </row>
    <row r="1110" spans="6:11">
      <c r="F1110" s="1"/>
      <c r="G1110" s="1"/>
      <c r="H1110" s="1"/>
      <c r="I1110" s="1"/>
      <c r="J1110" s="1"/>
      <c r="K1110" s="1"/>
    </row>
    <row r="1111" spans="6:11">
      <c r="F1111" s="1"/>
      <c r="G1111" s="1"/>
      <c r="H1111" s="1"/>
      <c r="I1111" s="1"/>
      <c r="J1111" s="1"/>
      <c r="K1111" s="1"/>
    </row>
    <row r="1112" spans="6:11">
      <c r="F1112" s="1"/>
      <c r="G1112" s="1"/>
      <c r="H1112" s="1"/>
      <c r="I1112" s="1"/>
      <c r="J1112" s="1"/>
      <c r="K1112" s="1"/>
    </row>
    <row r="1113" spans="6:11">
      <c r="F1113" s="1"/>
      <c r="G1113" s="1"/>
      <c r="H1113" s="1"/>
      <c r="I1113" s="1"/>
      <c r="J1113" s="1"/>
      <c r="K1113" s="1"/>
    </row>
    <row r="1114" spans="6:11">
      <c r="F1114" s="1"/>
      <c r="G1114" s="1"/>
      <c r="H1114" s="1"/>
      <c r="I1114" s="1"/>
      <c r="J1114" s="1"/>
      <c r="K1114" s="1"/>
    </row>
    <row r="1115" spans="6:11">
      <c r="F1115" s="1"/>
      <c r="G1115" s="1"/>
      <c r="H1115" s="1"/>
      <c r="I1115" s="1"/>
      <c r="J1115" s="1"/>
      <c r="K1115" s="1"/>
    </row>
    <row r="1116" spans="6:11">
      <c r="F1116" s="1"/>
      <c r="G1116" s="1"/>
      <c r="H1116" s="1"/>
      <c r="I1116" s="1"/>
      <c r="J1116" s="1"/>
      <c r="K1116" s="1"/>
    </row>
    <row r="1117" spans="6:11">
      <c r="F1117" s="1"/>
      <c r="G1117" s="1"/>
      <c r="H1117" s="1"/>
      <c r="I1117" s="1"/>
      <c r="J1117" s="1"/>
      <c r="K1117" s="1"/>
    </row>
    <row r="1118" spans="6:11">
      <c r="F1118" s="1"/>
      <c r="G1118" s="1"/>
      <c r="H1118" s="1"/>
      <c r="I1118" s="1"/>
      <c r="J1118" s="1"/>
      <c r="K1118" s="1"/>
    </row>
    <row r="1119" spans="6:11">
      <c r="F1119" s="1"/>
      <c r="G1119" s="1"/>
      <c r="H1119" s="1"/>
      <c r="I1119" s="1"/>
      <c r="J1119" s="1"/>
      <c r="K1119" s="1"/>
    </row>
    <row r="1120" spans="6:11">
      <c r="F1120" s="1"/>
      <c r="G1120" s="1"/>
      <c r="H1120" s="1"/>
      <c r="I1120" s="1"/>
      <c r="J1120" s="1"/>
      <c r="K1120" s="1"/>
    </row>
    <row r="1121" spans="6:11">
      <c r="F1121" s="1"/>
      <c r="G1121" s="1"/>
      <c r="H1121" s="1"/>
      <c r="I1121" s="1"/>
      <c r="J1121" s="1"/>
      <c r="K1121" s="1"/>
    </row>
    <row r="1122" spans="6:11">
      <c r="F1122" s="1"/>
      <c r="G1122" s="1"/>
      <c r="H1122" s="1"/>
      <c r="I1122" s="1"/>
      <c r="J1122" s="1"/>
      <c r="K1122" s="1"/>
    </row>
    <row r="1123" spans="6:11">
      <c r="F1123" s="1"/>
      <c r="G1123" s="1"/>
      <c r="H1123" s="1"/>
      <c r="I1123" s="1"/>
      <c r="J1123" s="1"/>
      <c r="K1123" s="1"/>
    </row>
    <row r="1124" spans="6:11">
      <c r="F1124" s="1"/>
      <c r="G1124" s="1"/>
      <c r="H1124" s="1"/>
      <c r="I1124" s="1"/>
      <c r="J1124" s="1"/>
      <c r="K1124" s="1"/>
    </row>
    <row r="1125" spans="6:11">
      <c r="F1125" s="1"/>
      <c r="G1125" s="1"/>
      <c r="H1125" s="1"/>
      <c r="I1125" s="1"/>
      <c r="J1125" s="1"/>
      <c r="K1125" s="1"/>
    </row>
    <row r="1126" spans="6:11">
      <c r="F1126" s="1"/>
      <c r="G1126" s="1"/>
      <c r="H1126" s="1"/>
      <c r="I1126" s="1"/>
      <c r="J1126" s="1"/>
      <c r="K1126" s="1"/>
    </row>
    <row r="1127" spans="6:11">
      <c r="F1127" s="1"/>
      <c r="G1127" s="1"/>
      <c r="H1127" s="1"/>
      <c r="I1127" s="1"/>
      <c r="J1127" s="1"/>
      <c r="K1127" s="1"/>
    </row>
    <row r="1128" spans="6:11">
      <c r="F1128" s="1"/>
      <c r="G1128" s="1"/>
      <c r="H1128" s="1"/>
      <c r="I1128" s="1"/>
      <c r="J1128" s="1"/>
      <c r="K1128" s="1"/>
    </row>
    <row r="1129" spans="6:11">
      <c r="F1129" s="1"/>
      <c r="G1129" s="1"/>
      <c r="H1129" s="1"/>
      <c r="I1129" s="1"/>
      <c r="J1129" s="1"/>
      <c r="K1129" s="1"/>
    </row>
    <row r="1130" spans="6:11">
      <c r="F1130" s="1"/>
      <c r="G1130" s="1"/>
      <c r="H1130" s="1"/>
      <c r="I1130" s="1"/>
      <c r="J1130" s="1"/>
      <c r="K1130" s="1"/>
    </row>
    <row r="1131" spans="6:11">
      <c r="F1131" s="1"/>
      <c r="G1131" s="1"/>
      <c r="H1131" s="1"/>
      <c r="I1131" s="1"/>
      <c r="J1131" s="1"/>
      <c r="K1131" s="1"/>
    </row>
    <row r="1132" spans="6:11">
      <c r="F1132" s="1"/>
      <c r="G1132" s="1"/>
      <c r="H1132" s="1"/>
      <c r="I1132" s="1"/>
      <c r="J1132" s="1"/>
      <c r="K1132" s="1"/>
    </row>
    <row r="1133" spans="6:11">
      <c r="F1133" s="1"/>
      <c r="G1133" s="1"/>
      <c r="H1133" s="1"/>
      <c r="I1133" s="1"/>
      <c r="J1133" s="1"/>
      <c r="K1133" s="1"/>
    </row>
    <row r="1134" spans="6:11">
      <c r="F1134" s="1"/>
      <c r="G1134" s="1"/>
      <c r="H1134" s="1"/>
      <c r="I1134" s="1"/>
      <c r="J1134" s="1"/>
      <c r="K1134" s="1"/>
    </row>
    <row r="1135" spans="6:11">
      <c r="F1135" s="1"/>
      <c r="G1135" s="1"/>
      <c r="H1135" s="1"/>
      <c r="I1135" s="1"/>
      <c r="J1135" s="1"/>
      <c r="K1135" s="1"/>
    </row>
    <row r="1136" spans="6:11">
      <c r="F1136" s="1"/>
      <c r="G1136" s="1"/>
      <c r="H1136" s="1"/>
      <c r="I1136" s="1"/>
      <c r="J1136" s="1"/>
      <c r="K1136" s="1"/>
    </row>
    <row r="1137" spans="6:11">
      <c r="F1137" s="1"/>
      <c r="G1137" s="1"/>
      <c r="H1137" s="1"/>
      <c r="I1137" s="1"/>
      <c r="J1137" s="1"/>
      <c r="K1137" s="1"/>
    </row>
    <row r="1138" spans="6:11">
      <c r="F1138" s="1"/>
      <c r="G1138" s="1"/>
      <c r="H1138" s="1"/>
      <c r="I1138" s="1"/>
      <c r="J1138" s="1"/>
      <c r="K1138" s="1"/>
    </row>
    <row r="1139" spans="6:11">
      <c r="F1139" s="1"/>
      <c r="G1139" s="1"/>
      <c r="H1139" s="1"/>
      <c r="I1139" s="1"/>
      <c r="J1139" s="1"/>
      <c r="K1139" s="1"/>
    </row>
    <row r="1140" spans="6:11">
      <c r="F1140" s="1"/>
      <c r="G1140" s="1"/>
      <c r="H1140" s="1"/>
      <c r="I1140" s="1"/>
      <c r="J1140" s="1"/>
      <c r="K1140" s="1"/>
    </row>
    <row r="1141" spans="6:11">
      <c r="F1141" s="1"/>
      <c r="G1141" s="1"/>
      <c r="H1141" s="1"/>
      <c r="I1141" s="1"/>
      <c r="J1141" s="1"/>
      <c r="K1141" s="1"/>
    </row>
    <row r="1142" spans="6:11">
      <c r="F1142" s="1"/>
      <c r="G1142" s="1"/>
      <c r="H1142" s="1"/>
      <c r="I1142" s="1"/>
      <c r="J1142" s="1"/>
      <c r="K1142" s="1"/>
    </row>
    <row r="1143" spans="6:11">
      <c r="F1143" s="1"/>
      <c r="G1143" s="1"/>
      <c r="H1143" s="1"/>
      <c r="I1143" s="1"/>
      <c r="J1143" s="1"/>
      <c r="K1143" s="1"/>
    </row>
    <row r="1144" spans="6:11">
      <c r="F1144" s="1"/>
      <c r="G1144" s="1"/>
      <c r="H1144" s="1"/>
      <c r="I1144" s="1"/>
      <c r="J1144" s="1"/>
      <c r="K1144" s="1"/>
    </row>
    <row r="1145" spans="6:11">
      <c r="F1145" s="1"/>
      <c r="G1145" s="1"/>
      <c r="H1145" s="1"/>
      <c r="I1145" s="1"/>
      <c r="J1145" s="1"/>
      <c r="K1145" s="1"/>
    </row>
    <row r="1146" spans="6:11">
      <c r="F1146" s="1"/>
      <c r="G1146" s="1"/>
      <c r="H1146" s="1"/>
      <c r="I1146" s="1"/>
      <c r="J1146" s="1"/>
      <c r="K1146" s="1"/>
    </row>
    <row r="1147" spans="6:11">
      <c r="F1147" s="1"/>
      <c r="G1147" s="1"/>
      <c r="H1147" s="1"/>
      <c r="I1147" s="1"/>
      <c r="J1147" s="1"/>
      <c r="K1147" s="1"/>
    </row>
    <row r="1148" spans="6:11">
      <c r="F1148" s="1"/>
      <c r="G1148" s="1"/>
      <c r="H1148" s="1"/>
      <c r="I1148" s="1"/>
      <c r="J1148" s="1"/>
      <c r="K1148" s="1"/>
    </row>
    <row r="1149" spans="6:11">
      <c r="F1149" s="1"/>
      <c r="G1149" s="1"/>
      <c r="H1149" s="1"/>
      <c r="I1149" s="1"/>
      <c r="J1149" s="1"/>
      <c r="K1149" s="1"/>
    </row>
    <row r="1150" spans="6:11">
      <c r="F1150" s="1"/>
      <c r="G1150" s="1"/>
      <c r="H1150" s="1"/>
      <c r="I1150" s="1"/>
      <c r="J1150" s="1"/>
      <c r="K1150" s="1"/>
    </row>
    <row r="1151" spans="6:11">
      <c r="F1151" s="1"/>
      <c r="G1151" s="1"/>
      <c r="H1151" s="1"/>
      <c r="I1151" s="1"/>
      <c r="J1151" s="1"/>
      <c r="K1151" s="1"/>
    </row>
    <row r="1152" spans="6:11">
      <c r="F1152" s="1"/>
      <c r="G1152" s="1"/>
      <c r="H1152" s="1"/>
      <c r="I1152" s="1"/>
      <c r="J1152" s="1"/>
      <c r="K1152" s="1"/>
    </row>
    <row r="1153" spans="6:11">
      <c r="F1153" s="1"/>
      <c r="G1153" s="1"/>
      <c r="H1153" s="1"/>
      <c r="I1153" s="1"/>
      <c r="J1153" s="1"/>
      <c r="K1153" s="1"/>
    </row>
    <row r="1154" spans="6:11">
      <c r="F1154" s="1"/>
      <c r="G1154" s="1"/>
      <c r="H1154" s="1"/>
      <c r="I1154" s="1"/>
      <c r="J1154" s="1"/>
      <c r="K1154" s="1"/>
    </row>
    <row r="1155" spans="6:11">
      <c r="F1155" s="1"/>
      <c r="G1155" s="1"/>
      <c r="H1155" s="1"/>
      <c r="I1155" s="1"/>
      <c r="J1155" s="1"/>
      <c r="K1155" s="1"/>
    </row>
    <row r="1156" spans="6:11">
      <c r="F1156" s="1"/>
      <c r="G1156" s="1"/>
      <c r="H1156" s="1"/>
      <c r="I1156" s="1"/>
      <c r="J1156" s="1"/>
      <c r="K1156" s="1"/>
    </row>
    <row r="1157" spans="6:11">
      <c r="F1157" s="1"/>
      <c r="G1157" s="1"/>
      <c r="H1157" s="1"/>
      <c r="I1157" s="1"/>
      <c r="J1157" s="1"/>
      <c r="K1157" s="1"/>
    </row>
    <row r="1158" spans="6:11">
      <c r="F1158" s="1"/>
      <c r="G1158" s="1"/>
      <c r="H1158" s="1"/>
      <c r="I1158" s="1"/>
      <c r="J1158" s="1"/>
      <c r="K1158" s="1"/>
    </row>
    <row r="1159" spans="6:11">
      <c r="F1159" s="1"/>
      <c r="G1159" s="1"/>
      <c r="H1159" s="1"/>
      <c r="I1159" s="1"/>
      <c r="J1159" s="1"/>
      <c r="K1159" s="1"/>
    </row>
    <row r="1160" spans="6:11">
      <c r="F1160" s="1"/>
      <c r="G1160" s="1"/>
      <c r="H1160" s="1"/>
      <c r="I1160" s="1"/>
      <c r="J1160" s="1"/>
      <c r="K1160" s="1"/>
    </row>
    <row r="1161" spans="6:11">
      <c r="F1161" s="1"/>
      <c r="G1161" s="1"/>
      <c r="H1161" s="1"/>
      <c r="I1161" s="1"/>
      <c r="J1161" s="1"/>
      <c r="K1161" s="1"/>
    </row>
    <row r="1162" spans="6:11">
      <c r="F1162" s="1"/>
      <c r="G1162" s="1"/>
      <c r="H1162" s="1"/>
      <c r="I1162" s="1"/>
      <c r="J1162" s="1"/>
      <c r="K1162" s="1"/>
    </row>
    <row r="1163" spans="6:11">
      <c r="F1163" s="1"/>
      <c r="G1163" s="1"/>
      <c r="H1163" s="1"/>
      <c r="I1163" s="1"/>
      <c r="J1163" s="1"/>
      <c r="K1163" s="1"/>
    </row>
    <row r="1164" spans="6:11">
      <c r="F1164" s="1"/>
      <c r="G1164" s="1"/>
      <c r="H1164" s="1"/>
      <c r="I1164" s="1"/>
      <c r="J1164" s="1"/>
      <c r="K1164" s="1"/>
    </row>
    <row r="1165" spans="6:11">
      <c r="F1165" s="1"/>
      <c r="G1165" s="1"/>
      <c r="H1165" s="1"/>
      <c r="I1165" s="1"/>
      <c r="J1165" s="1"/>
      <c r="K1165" s="1"/>
    </row>
    <row r="1166" spans="6:11">
      <c r="F1166" s="1"/>
      <c r="G1166" s="1"/>
      <c r="H1166" s="1"/>
      <c r="I1166" s="1"/>
      <c r="J1166" s="1"/>
      <c r="K1166" s="1"/>
    </row>
    <row r="1167" spans="6:11">
      <c r="F1167" s="1"/>
      <c r="G1167" s="1"/>
      <c r="H1167" s="1"/>
      <c r="I1167" s="1"/>
      <c r="J1167" s="1"/>
      <c r="K1167" s="1"/>
    </row>
    <row r="1168" spans="6:11">
      <c r="F1168" s="1"/>
      <c r="G1168" s="1"/>
      <c r="H1168" s="1"/>
      <c r="I1168" s="1"/>
      <c r="J1168" s="1"/>
      <c r="K1168" s="1"/>
    </row>
    <row r="1169" spans="6:11">
      <c r="F1169" s="1"/>
      <c r="G1169" s="1"/>
      <c r="H1169" s="1"/>
      <c r="I1169" s="1"/>
      <c r="J1169" s="1"/>
      <c r="K1169" s="1"/>
    </row>
    <row r="1170" spans="6:11">
      <c r="F1170" s="1"/>
      <c r="G1170" s="1"/>
      <c r="H1170" s="1"/>
      <c r="I1170" s="1"/>
      <c r="J1170" s="1"/>
      <c r="K1170" s="1"/>
    </row>
    <row r="1171" spans="6:11">
      <c r="F1171" s="1"/>
      <c r="G1171" s="1"/>
      <c r="H1171" s="1"/>
      <c r="I1171" s="1"/>
      <c r="J1171" s="1"/>
      <c r="K1171" s="1"/>
    </row>
    <row r="1172" spans="6:11">
      <c r="F1172" s="1"/>
      <c r="G1172" s="1"/>
      <c r="H1172" s="1"/>
      <c r="I1172" s="1"/>
      <c r="J1172" s="1"/>
      <c r="K1172" s="1"/>
    </row>
    <row r="1173" spans="6:11">
      <c r="F1173" s="1"/>
      <c r="G1173" s="1"/>
      <c r="H1173" s="1"/>
      <c r="I1173" s="1"/>
      <c r="J1173" s="1"/>
      <c r="K1173" s="1"/>
    </row>
    <row r="1174" spans="6:11">
      <c r="F1174" s="1"/>
      <c r="G1174" s="1"/>
      <c r="H1174" s="1"/>
      <c r="I1174" s="1"/>
      <c r="J1174" s="1"/>
      <c r="K1174" s="1"/>
    </row>
    <row r="1175" spans="6:11">
      <c r="F1175" s="1"/>
      <c r="G1175" s="1"/>
      <c r="H1175" s="1"/>
      <c r="I1175" s="1"/>
      <c r="J1175" s="1"/>
      <c r="K1175" s="1"/>
    </row>
    <row r="1176" spans="6:11">
      <c r="F1176" s="1"/>
      <c r="G1176" s="1"/>
      <c r="H1176" s="1"/>
      <c r="I1176" s="1"/>
      <c r="J1176" s="1"/>
      <c r="K1176" s="1"/>
    </row>
    <row r="1177" spans="6:11">
      <c r="F1177" s="1"/>
      <c r="G1177" s="1"/>
      <c r="H1177" s="1"/>
      <c r="I1177" s="1"/>
      <c r="J1177" s="1"/>
      <c r="K1177" s="1"/>
    </row>
    <row r="1178" spans="6:11">
      <c r="F1178" s="1"/>
      <c r="G1178" s="1"/>
      <c r="H1178" s="1"/>
      <c r="I1178" s="1"/>
      <c r="J1178" s="1"/>
      <c r="K1178" s="1"/>
    </row>
    <row r="1179" spans="6:11">
      <c r="F1179" s="1"/>
      <c r="G1179" s="1"/>
      <c r="H1179" s="1"/>
      <c r="I1179" s="1"/>
      <c r="J1179" s="1"/>
      <c r="K1179" s="1"/>
    </row>
    <row r="1180" spans="6:11">
      <c r="F1180" s="1"/>
      <c r="G1180" s="1"/>
      <c r="H1180" s="1"/>
      <c r="I1180" s="1"/>
      <c r="J1180" s="1"/>
      <c r="K1180" s="1"/>
    </row>
    <row r="1181" spans="6:11">
      <c r="F1181" s="1"/>
      <c r="G1181" s="1"/>
      <c r="H1181" s="1"/>
      <c r="I1181" s="1"/>
      <c r="J1181" s="1"/>
      <c r="K1181" s="1"/>
    </row>
    <row r="1182" spans="6:11">
      <c r="F1182" s="1"/>
      <c r="G1182" s="1"/>
      <c r="H1182" s="1"/>
      <c r="I1182" s="1"/>
      <c r="J1182" s="1"/>
      <c r="K1182" s="1"/>
    </row>
    <row r="1183" spans="6:11">
      <c r="F1183" s="1"/>
      <c r="G1183" s="1"/>
      <c r="H1183" s="1"/>
      <c r="I1183" s="1"/>
      <c r="J1183" s="1"/>
      <c r="K1183" s="1"/>
    </row>
    <row r="1184" spans="6:11">
      <c r="F1184" s="1"/>
      <c r="G1184" s="1"/>
      <c r="H1184" s="1"/>
      <c r="I1184" s="1"/>
      <c r="J1184" s="1"/>
      <c r="K1184" s="1"/>
    </row>
    <row r="1185" spans="6:11">
      <c r="F1185" s="1"/>
      <c r="G1185" s="1"/>
      <c r="H1185" s="1"/>
      <c r="I1185" s="1"/>
      <c r="J1185" s="1"/>
      <c r="K1185" s="1"/>
    </row>
    <row r="1186" spans="6:11">
      <c r="F1186" s="1"/>
      <c r="G1186" s="1"/>
      <c r="H1186" s="1"/>
      <c r="I1186" s="1"/>
      <c r="J1186" s="1"/>
      <c r="K1186" s="1"/>
    </row>
    <row r="1187" spans="6:11">
      <c r="F1187" s="1"/>
      <c r="G1187" s="1"/>
      <c r="H1187" s="1"/>
      <c r="I1187" s="1"/>
      <c r="J1187" s="1"/>
      <c r="K1187" s="1"/>
    </row>
    <row r="1188" spans="6:11">
      <c r="F1188" s="1"/>
      <c r="G1188" s="1"/>
      <c r="H1188" s="1"/>
      <c r="I1188" s="1"/>
      <c r="J1188" s="1"/>
      <c r="K1188" s="1"/>
    </row>
    <row r="1189" spans="6:11">
      <c r="F1189" s="1"/>
      <c r="G1189" s="1"/>
      <c r="H1189" s="1"/>
      <c r="I1189" s="1"/>
      <c r="J1189" s="1"/>
      <c r="K1189" s="1"/>
    </row>
    <row r="1190" spans="6:11">
      <c r="F1190" s="1"/>
      <c r="G1190" s="1"/>
      <c r="H1190" s="1"/>
      <c r="I1190" s="1"/>
      <c r="J1190" s="1"/>
      <c r="K1190" s="1"/>
    </row>
    <row r="1191" spans="6:11">
      <c r="F1191" s="1"/>
      <c r="G1191" s="1"/>
      <c r="H1191" s="1"/>
      <c r="I1191" s="1"/>
      <c r="J1191" s="1"/>
      <c r="K1191" s="1"/>
    </row>
    <row r="1192" spans="6:11">
      <c r="F1192" s="1"/>
      <c r="G1192" s="1"/>
      <c r="H1192" s="1"/>
      <c r="I1192" s="1"/>
      <c r="J1192" s="1"/>
      <c r="K1192" s="1"/>
    </row>
    <row r="1193" spans="6:11">
      <c r="F1193" s="1"/>
      <c r="G1193" s="1"/>
      <c r="H1193" s="1"/>
      <c r="I1193" s="1"/>
      <c r="J1193" s="1"/>
      <c r="K1193" s="1"/>
    </row>
    <row r="1194" spans="6:11">
      <c r="F1194" s="1"/>
      <c r="G1194" s="1"/>
      <c r="H1194" s="1"/>
      <c r="I1194" s="1"/>
      <c r="J1194" s="1"/>
      <c r="K1194" s="1"/>
    </row>
    <row r="1195" spans="6:11">
      <c r="F1195" s="1"/>
      <c r="G1195" s="1"/>
      <c r="H1195" s="1"/>
      <c r="I1195" s="1"/>
      <c r="J1195" s="1"/>
      <c r="K1195" s="1"/>
    </row>
    <row r="1196" spans="6:11">
      <c r="F1196" s="1"/>
      <c r="G1196" s="1"/>
      <c r="H1196" s="1"/>
      <c r="I1196" s="1"/>
      <c r="J1196" s="1"/>
      <c r="K1196" s="1"/>
    </row>
    <row r="1197" spans="6:11">
      <c r="F1197" s="1"/>
      <c r="G1197" s="1"/>
      <c r="H1197" s="1"/>
      <c r="I1197" s="1"/>
      <c r="J1197" s="1"/>
      <c r="K1197" s="1"/>
    </row>
    <row r="1198" spans="6:11">
      <c r="F1198" s="1"/>
      <c r="G1198" s="1"/>
      <c r="H1198" s="1"/>
      <c r="I1198" s="1"/>
      <c r="J1198" s="1"/>
      <c r="K1198" s="1"/>
    </row>
    <row r="1199" spans="6:11">
      <c r="F1199" s="1"/>
      <c r="G1199" s="1"/>
      <c r="H1199" s="1"/>
      <c r="I1199" s="1"/>
      <c r="J1199" s="1"/>
      <c r="K1199" s="1"/>
    </row>
    <row r="1200" spans="6:11">
      <c r="F1200" s="1"/>
      <c r="G1200" s="1"/>
      <c r="H1200" s="1"/>
      <c r="I1200" s="1"/>
      <c r="J1200" s="1"/>
      <c r="K1200" s="1"/>
    </row>
    <row r="1201" spans="6:11">
      <c r="F1201" s="1"/>
      <c r="G1201" s="1"/>
      <c r="H1201" s="1"/>
      <c r="I1201" s="1"/>
      <c r="J1201" s="1"/>
      <c r="K1201" s="1"/>
    </row>
    <row r="1202" spans="6:11">
      <c r="F1202" s="1"/>
      <c r="G1202" s="1"/>
      <c r="H1202" s="1"/>
      <c r="I1202" s="1"/>
      <c r="J1202" s="1"/>
      <c r="K1202" s="1"/>
    </row>
    <row r="1203" spans="6:11">
      <c r="F1203" s="1"/>
      <c r="G1203" s="1"/>
      <c r="H1203" s="1"/>
      <c r="I1203" s="1"/>
      <c r="J1203" s="1"/>
      <c r="K1203" s="1"/>
    </row>
    <row r="1204" spans="6:11">
      <c r="F1204" s="1"/>
      <c r="G1204" s="1"/>
      <c r="H1204" s="1"/>
      <c r="I1204" s="1"/>
      <c r="J1204" s="1"/>
      <c r="K1204" s="1"/>
    </row>
    <row r="1205" spans="6:11">
      <c r="F1205" s="1"/>
      <c r="G1205" s="1"/>
      <c r="H1205" s="1"/>
      <c r="I1205" s="1"/>
      <c r="J1205" s="1"/>
      <c r="K1205" s="1"/>
    </row>
    <row r="1206" spans="6:11">
      <c r="F1206" s="1"/>
      <c r="G1206" s="1"/>
      <c r="H1206" s="1"/>
      <c r="I1206" s="1"/>
      <c r="J1206" s="1"/>
      <c r="K1206" s="1"/>
    </row>
    <row r="1207" spans="6:11">
      <c r="F1207" s="1"/>
      <c r="G1207" s="1"/>
      <c r="H1207" s="1"/>
      <c r="I1207" s="1"/>
      <c r="J1207" s="1"/>
      <c r="K1207" s="1"/>
    </row>
    <row r="1208" spans="6:11">
      <c r="F1208" s="1"/>
      <c r="G1208" s="1"/>
      <c r="H1208" s="1"/>
      <c r="I1208" s="1"/>
      <c r="J1208" s="1"/>
      <c r="K1208" s="1"/>
    </row>
    <row r="1209" spans="6:11">
      <c r="F1209" s="1"/>
      <c r="G1209" s="1"/>
      <c r="H1209" s="1"/>
      <c r="I1209" s="1"/>
      <c r="J1209" s="1"/>
      <c r="K1209" s="1"/>
    </row>
    <row r="1210" spans="6:11">
      <c r="F1210" s="1"/>
      <c r="G1210" s="1"/>
      <c r="H1210" s="1"/>
      <c r="I1210" s="1"/>
      <c r="J1210" s="1"/>
      <c r="K1210" s="1"/>
    </row>
    <row r="1211" spans="6:11">
      <c r="F1211" s="1"/>
      <c r="G1211" s="1"/>
      <c r="H1211" s="1"/>
      <c r="I1211" s="1"/>
      <c r="J1211" s="1"/>
      <c r="K1211" s="1"/>
    </row>
    <row r="1212" spans="6:11">
      <c r="F1212" s="1"/>
      <c r="G1212" s="1"/>
      <c r="H1212" s="1"/>
      <c r="I1212" s="1"/>
      <c r="J1212" s="1"/>
      <c r="K1212" s="1"/>
    </row>
    <row r="1213" spans="6:11">
      <c r="F1213" s="1"/>
      <c r="G1213" s="1"/>
      <c r="H1213" s="1"/>
      <c r="I1213" s="1"/>
      <c r="J1213" s="1"/>
      <c r="K1213" s="1"/>
    </row>
    <row r="1214" spans="6:11">
      <c r="F1214" s="1"/>
      <c r="G1214" s="1"/>
      <c r="H1214" s="1"/>
      <c r="I1214" s="1"/>
      <c r="J1214" s="1"/>
      <c r="K1214" s="1"/>
    </row>
    <row r="1215" spans="6:11">
      <c r="F1215" s="1"/>
      <c r="G1215" s="1"/>
      <c r="H1215" s="1"/>
      <c r="I1215" s="1"/>
      <c r="J1215" s="1"/>
      <c r="K1215" s="1"/>
    </row>
    <row r="1216" spans="6:11">
      <c r="F1216" s="1"/>
      <c r="G1216" s="1"/>
      <c r="H1216" s="1"/>
      <c r="I1216" s="1"/>
      <c r="J1216" s="1"/>
      <c r="K1216" s="1"/>
    </row>
    <row r="1217" spans="6:11">
      <c r="F1217" s="1"/>
      <c r="G1217" s="1"/>
      <c r="H1217" s="1"/>
      <c r="I1217" s="1"/>
      <c r="J1217" s="1"/>
      <c r="K1217" s="1"/>
    </row>
    <row r="1218" spans="6:11">
      <c r="F1218" s="1"/>
      <c r="G1218" s="1"/>
      <c r="H1218" s="1"/>
      <c r="I1218" s="1"/>
      <c r="J1218" s="1"/>
      <c r="K1218" s="1"/>
    </row>
    <row r="1219" spans="6:11">
      <c r="F1219" s="1"/>
      <c r="G1219" s="1"/>
      <c r="H1219" s="1"/>
      <c r="I1219" s="1"/>
      <c r="J1219" s="1"/>
      <c r="K1219" s="1"/>
    </row>
    <row r="1220" spans="6:11">
      <c r="F1220" s="1"/>
      <c r="G1220" s="1"/>
      <c r="H1220" s="1"/>
      <c r="I1220" s="1"/>
      <c r="J1220" s="1"/>
      <c r="K1220" s="1"/>
    </row>
    <row r="1221" spans="6:11">
      <c r="F1221" s="1"/>
      <c r="G1221" s="1"/>
      <c r="H1221" s="1"/>
      <c r="I1221" s="1"/>
      <c r="J1221" s="1"/>
      <c r="K1221" s="1"/>
    </row>
    <row r="1222" spans="6:11">
      <c r="F1222" s="1"/>
      <c r="G1222" s="1"/>
      <c r="H1222" s="1"/>
      <c r="I1222" s="1"/>
      <c r="J1222" s="1"/>
      <c r="K1222" s="1"/>
    </row>
    <row r="1223" spans="6:11">
      <c r="F1223" s="1"/>
      <c r="G1223" s="1"/>
      <c r="H1223" s="1"/>
      <c r="I1223" s="1"/>
      <c r="J1223" s="1"/>
      <c r="K1223" s="1"/>
    </row>
    <row r="1224" spans="6:11">
      <c r="F1224" s="1"/>
      <c r="G1224" s="1"/>
      <c r="H1224" s="1"/>
      <c r="I1224" s="1"/>
      <c r="J1224" s="1"/>
      <c r="K1224" s="1"/>
    </row>
    <row r="1225" spans="6:11">
      <c r="F1225" s="1"/>
      <c r="G1225" s="1"/>
      <c r="H1225" s="1"/>
      <c r="I1225" s="1"/>
      <c r="J1225" s="1"/>
      <c r="K1225" s="1"/>
    </row>
    <row r="1226" spans="6:11">
      <c r="F1226" s="1"/>
      <c r="G1226" s="1"/>
      <c r="H1226" s="1"/>
      <c r="I1226" s="1"/>
      <c r="J1226" s="1"/>
      <c r="K1226" s="1"/>
    </row>
    <row r="1227" spans="6:11">
      <c r="F1227" s="1"/>
      <c r="G1227" s="1"/>
      <c r="H1227" s="1"/>
      <c r="I1227" s="1"/>
      <c r="J1227" s="1"/>
      <c r="K1227" s="1"/>
    </row>
    <row r="1228" spans="6:11">
      <c r="F1228" s="1"/>
      <c r="G1228" s="1"/>
      <c r="H1228" s="1"/>
      <c r="I1228" s="1"/>
      <c r="J1228" s="1"/>
      <c r="K1228" s="1"/>
    </row>
    <row r="1229" spans="6:11">
      <c r="F1229" s="1"/>
      <c r="G1229" s="1"/>
      <c r="H1229" s="1"/>
      <c r="I1229" s="1"/>
      <c r="J1229" s="1"/>
      <c r="K1229" s="1"/>
    </row>
    <row r="1230" spans="6:11">
      <c r="F1230" s="1"/>
      <c r="G1230" s="1"/>
      <c r="H1230" s="1"/>
      <c r="I1230" s="1"/>
      <c r="J1230" s="1"/>
      <c r="K1230" s="1"/>
    </row>
    <row r="1231" spans="6:11">
      <c r="F1231" s="1"/>
      <c r="G1231" s="1"/>
      <c r="H1231" s="1"/>
      <c r="I1231" s="1"/>
      <c r="J1231" s="1"/>
      <c r="K1231" s="1"/>
    </row>
    <row r="1232" spans="6:11">
      <c r="F1232" s="1"/>
      <c r="G1232" s="1"/>
      <c r="H1232" s="1"/>
      <c r="I1232" s="1"/>
      <c r="J1232" s="1"/>
      <c r="K1232" s="1"/>
    </row>
    <row r="1233" spans="6:11">
      <c r="F1233" s="1"/>
      <c r="G1233" s="1"/>
      <c r="H1233" s="1"/>
      <c r="I1233" s="1"/>
      <c r="J1233" s="1"/>
      <c r="K1233" s="1"/>
    </row>
    <row r="1234" spans="6:11">
      <c r="F1234" s="1"/>
      <c r="G1234" s="1"/>
      <c r="H1234" s="1"/>
      <c r="I1234" s="1"/>
      <c r="J1234" s="1"/>
      <c r="K1234" s="1"/>
    </row>
    <row r="1235" spans="6:11">
      <c r="F1235" s="1"/>
      <c r="G1235" s="1"/>
      <c r="H1235" s="1"/>
      <c r="I1235" s="1"/>
      <c r="J1235" s="1"/>
      <c r="K1235" s="1"/>
    </row>
    <row r="1236" spans="6:11">
      <c r="F1236" s="1"/>
      <c r="G1236" s="1"/>
      <c r="H1236" s="1"/>
      <c r="I1236" s="1"/>
      <c r="J1236" s="1"/>
      <c r="K1236" s="1"/>
    </row>
    <row r="1237" spans="6:11">
      <c r="F1237" s="1"/>
      <c r="G1237" s="1"/>
      <c r="H1237" s="1"/>
      <c r="I1237" s="1"/>
      <c r="J1237" s="1"/>
      <c r="K1237" s="1"/>
    </row>
    <row r="1238" spans="6:11">
      <c r="F1238" s="1"/>
      <c r="G1238" s="1"/>
      <c r="H1238" s="1"/>
      <c r="I1238" s="1"/>
      <c r="J1238" s="1"/>
      <c r="K1238" s="1"/>
    </row>
    <row r="1239" spans="6:11">
      <c r="F1239" s="1"/>
      <c r="G1239" s="1"/>
      <c r="H1239" s="1"/>
      <c r="I1239" s="1"/>
      <c r="J1239" s="1"/>
      <c r="K1239" s="1"/>
    </row>
    <row r="1240" spans="6:11">
      <c r="F1240" s="1"/>
      <c r="G1240" s="1"/>
      <c r="H1240" s="1"/>
      <c r="I1240" s="1"/>
      <c r="J1240" s="1"/>
      <c r="K1240" s="1"/>
    </row>
    <row r="1241" spans="6:11">
      <c r="F1241" s="1"/>
      <c r="G1241" s="1"/>
      <c r="H1241" s="1"/>
      <c r="I1241" s="1"/>
      <c r="J1241" s="1"/>
      <c r="K1241" s="1"/>
    </row>
    <row r="1242" spans="6:11">
      <c r="F1242" s="1"/>
      <c r="G1242" s="1"/>
      <c r="H1242" s="1"/>
      <c r="I1242" s="1"/>
      <c r="J1242" s="1"/>
      <c r="K1242" s="1"/>
    </row>
    <row r="1243" spans="6:11">
      <c r="F1243" s="1"/>
      <c r="G1243" s="1"/>
      <c r="H1243" s="1"/>
      <c r="I1243" s="1"/>
      <c r="J1243" s="1"/>
      <c r="K1243" s="1"/>
    </row>
    <row r="1244" spans="6:11">
      <c r="F1244" s="1"/>
      <c r="G1244" s="1"/>
      <c r="H1244" s="1"/>
      <c r="I1244" s="1"/>
      <c r="J1244" s="1"/>
      <c r="K1244" s="1"/>
    </row>
    <row r="1245" spans="6:11">
      <c r="F1245" s="1"/>
      <c r="G1245" s="1"/>
      <c r="H1245" s="1"/>
      <c r="I1245" s="1"/>
      <c r="J1245" s="1"/>
      <c r="K1245" s="1"/>
    </row>
    <row r="1246" spans="6:11">
      <c r="F1246" s="1"/>
      <c r="G1246" s="1"/>
      <c r="H1246" s="1"/>
      <c r="I1246" s="1"/>
      <c r="J1246" s="1"/>
      <c r="K1246" s="1"/>
    </row>
    <row r="1247" spans="6:11">
      <c r="F1247" s="1"/>
      <c r="G1247" s="1"/>
      <c r="H1247" s="1"/>
      <c r="I1247" s="1"/>
      <c r="J1247" s="1"/>
      <c r="K1247" s="1"/>
    </row>
    <row r="1248" spans="6:11">
      <c r="F1248" s="1"/>
      <c r="G1248" s="1"/>
      <c r="H1248" s="1"/>
      <c r="I1248" s="1"/>
      <c r="J1248" s="1"/>
      <c r="K1248" s="1"/>
    </row>
    <row r="1249" spans="6:11">
      <c r="F1249" s="1"/>
      <c r="G1249" s="1"/>
      <c r="H1249" s="1"/>
      <c r="I1249" s="1"/>
      <c r="J1249" s="1"/>
      <c r="K1249" s="1"/>
    </row>
    <row r="1250" spans="6:11">
      <c r="F1250" s="1"/>
      <c r="G1250" s="1"/>
      <c r="H1250" s="1"/>
      <c r="I1250" s="1"/>
      <c r="J1250" s="1"/>
      <c r="K1250" s="1"/>
    </row>
    <row r="1251" spans="6:11">
      <c r="F1251" s="1"/>
      <c r="G1251" s="1"/>
      <c r="H1251" s="1"/>
      <c r="I1251" s="1"/>
      <c r="J1251" s="1"/>
      <c r="K1251" s="1"/>
    </row>
    <row r="1252" spans="6:11">
      <c r="F1252" s="1"/>
      <c r="G1252" s="1"/>
      <c r="H1252" s="1"/>
      <c r="I1252" s="1"/>
      <c r="J1252" s="1"/>
      <c r="K1252" s="1"/>
    </row>
    <row r="1253" spans="6:11">
      <c r="F1253" s="1"/>
      <c r="G1253" s="1"/>
      <c r="H1253" s="1"/>
      <c r="I1253" s="1"/>
      <c r="J1253" s="1"/>
      <c r="K1253" s="1"/>
    </row>
    <row r="1254" spans="6:11">
      <c r="F1254" s="1"/>
      <c r="G1254" s="1"/>
      <c r="H1254" s="1"/>
      <c r="I1254" s="1"/>
      <c r="J1254" s="1"/>
      <c r="K1254" s="1"/>
    </row>
    <row r="1255" spans="6:11">
      <c r="F1255" s="1"/>
      <c r="G1255" s="1"/>
      <c r="H1255" s="1"/>
      <c r="I1255" s="1"/>
      <c r="J1255" s="1"/>
      <c r="K1255" s="1"/>
    </row>
    <row r="1256" spans="6:11">
      <c r="F1256" s="1"/>
      <c r="G1256" s="1"/>
      <c r="H1256" s="1"/>
      <c r="I1256" s="1"/>
      <c r="J1256" s="1"/>
      <c r="K1256" s="1"/>
    </row>
    <row r="1257" spans="6:11">
      <c r="F1257" s="1"/>
      <c r="G1257" s="1"/>
      <c r="H1257" s="1"/>
      <c r="I1257" s="1"/>
      <c r="J1257" s="1"/>
      <c r="K1257" s="1"/>
    </row>
    <row r="1258" spans="6:11">
      <c r="F1258" s="1"/>
      <c r="G1258" s="1"/>
      <c r="H1258" s="1"/>
      <c r="I1258" s="1"/>
      <c r="J1258" s="1"/>
      <c r="K1258" s="1"/>
    </row>
    <row r="1259" spans="6:11">
      <c r="F1259" s="1"/>
      <c r="G1259" s="1"/>
      <c r="H1259" s="1"/>
      <c r="I1259" s="1"/>
      <c r="J1259" s="1"/>
      <c r="K1259" s="1"/>
    </row>
    <row r="1260" spans="6:11">
      <c r="F1260" s="1"/>
      <c r="G1260" s="1"/>
      <c r="H1260" s="1"/>
      <c r="I1260" s="1"/>
      <c r="J1260" s="1"/>
      <c r="K1260" s="1"/>
    </row>
    <row r="1261" spans="6:11">
      <c r="F1261" s="1"/>
      <c r="G1261" s="1"/>
      <c r="H1261" s="1"/>
      <c r="I1261" s="1"/>
      <c r="J1261" s="1"/>
      <c r="K1261" s="1"/>
    </row>
    <row r="1262" spans="6:11">
      <c r="F1262" s="1"/>
      <c r="G1262" s="1"/>
      <c r="H1262" s="1"/>
      <c r="I1262" s="1"/>
      <c r="J1262" s="1"/>
      <c r="K1262" s="1"/>
    </row>
    <row r="1263" spans="6:11">
      <c r="F1263" s="1"/>
      <c r="G1263" s="1"/>
      <c r="H1263" s="1"/>
      <c r="I1263" s="1"/>
      <c r="J1263" s="1"/>
      <c r="K1263" s="1"/>
    </row>
    <row r="1264" spans="6:11">
      <c r="F1264" s="1"/>
      <c r="G1264" s="1"/>
      <c r="H1264" s="1"/>
      <c r="I1264" s="1"/>
      <c r="J1264" s="1"/>
      <c r="K1264" s="1"/>
    </row>
    <row r="1265" spans="6:11">
      <c r="F1265" s="1"/>
      <c r="G1265" s="1"/>
      <c r="H1265" s="1"/>
      <c r="I1265" s="1"/>
      <c r="J1265" s="1"/>
      <c r="K1265" s="1"/>
    </row>
    <row r="1266" spans="6:11">
      <c r="F1266" s="1"/>
      <c r="G1266" s="1"/>
      <c r="H1266" s="1"/>
      <c r="I1266" s="1"/>
      <c r="J1266" s="1"/>
      <c r="K1266" s="1"/>
    </row>
    <row r="1267" spans="6:11">
      <c r="F1267" s="1"/>
      <c r="G1267" s="1"/>
      <c r="H1267" s="1"/>
      <c r="I1267" s="1"/>
      <c r="J1267" s="1"/>
      <c r="K1267" s="1"/>
    </row>
    <row r="1268" spans="6:11">
      <c r="F1268" s="1"/>
      <c r="G1268" s="1"/>
      <c r="H1268" s="1"/>
      <c r="I1268" s="1"/>
      <c r="J1268" s="1"/>
      <c r="K1268" s="1"/>
    </row>
    <row r="1269" spans="6:11">
      <c r="F1269" s="1"/>
      <c r="G1269" s="1"/>
      <c r="H1269" s="1"/>
      <c r="I1269" s="1"/>
      <c r="J1269" s="1"/>
      <c r="K1269" s="1"/>
    </row>
    <row r="1270" spans="6:11">
      <c r="F1270" s="1"/>
      <c r="G1270" s="1"/>
      <c r="H1270" s="1"/>
      <c r="I1270" s="1"/>
      <c r="J1270" s="1"/>
      <c r="K1270" s="1"/>
    </row>
    <row r="1271" spans="6:11">
      <c r="F1271" s="1"/>
      <c r="G1271" s="1"/>
      <c r="H1271" s="1"/>
      <c r="I1271" s="1"/>
      <c r="J1271" s="1"/>
      <c r="K1271" s="1"/>
    </row>
    <row r="1272" spans="6:11">
      <c r="F1272" s="1"/>
      <c r="G1272" s="1"/>
      <c r="H1272" s="1"/>
      <c r="I1272" s="1"/>
      <c r="J1272" s="1"/>
      <c r="K1272" s="1"/>
    </row>
    <row r="1273" spans="6:11">
      <c r="F1273" s="1"/>
      <c r="G1273" s="1"/>
      <c r="H1273" s="1"/>
      <c r="I1273" s="1"/>
      <c r="J1273" s="1"/>
      <c r="K1273" s="1"/>
    </row>
    <row r="1274" spans="6:11">
      <c r="F1274" s="1"/>
      <c r="G1274" s="1"/>
      <c r="H1274" s="1"/>
      <c r="I1274" s="1"/>
      <c r="J1274" s="1"/>
      <c r="K1274" s="1"/>
    </row>
    <row r="1275" spans="6:11">
      <c r="F1275" s="1"/>
      <c r="G1275" s="1"/>
      <c r="H1275" s="1"/>
      <c r="I1275" s="1"/>
      <c r="J1275" s="1"/>
      <c r="K1275" s="1"/>
    </row>
    <row r="1276" spans="6:11">
      <c r="F1276" s="1"/>
      <c r="G1276" s="1"/>
      <c r="H1276" s="1"/>
      <c r="I1276" s="1"/>
      <c r="J1276" s="1"/>
      <c r="K1276" s="1"/>
    </row>
    <row r="1277" spans="6:11">
      <c r="F1277" s="1"/>
      <c r="G1277" s="1"/>
      <c r="H1277" s="1"/>
      <c r="I1277" s="1"/>
      <c r="J1277" s="1"/>
      <c r="K1277" s="1"/>
    </row>
    <row r="1278" spans="6:11">
      <c r="F1278" s="1"/>
      <c r="G1278" s="1"/>
      <c r="H1278" s="1"/>
      <c r="I1278" s="1"/>
      <c r="J1278" s="1"/>
      <c r="K1278" s="1"/>
    </row>
    <row r="1279" spans="6:11">
      <c r="F1279" s="1"/>
      <c r="G1279" s="1"/>
      <c r="H1279" s="1"/>
      <c r="I1279" s="1"/>
      <c r="J1279" s="1"/>
      <c r="K1279" s="1"/>
    </row>
    <row r="1280" spans="6:11">
      <c r="F1280" s="1"/>
      <c r="G1280" s="1"/>
      <c r="H1280" s="1"/>
      <c r="I1280" s="1"/>
      <c r="J1280" s="1"/>
      <c r="K1280" s="1"/>
    </row>
    <row r="1281" spans="6:11">
      <c r="F1281" s="1"/>
      <c r="G1281" s="1"/>
      <c r="H1281" s="1"/>
      <c r="I1281" s="1"/>
      <c r="J1281" s="1"/>
      <c r="K1281" s="1"/>
    </row>
    <row r="1282" spans="6:11">
      <c r="F1282" s="1"/>
      <c r="G1282" s="1"/>
      <c r="H1282" s="1"/>
      <c r="I1282" s="1"/>
      <c r="J1282" s="1"/>
      <c r="K1282" s="1"/>
    </row>
    <row r="1283" spans="6:11">
      <c r="F1283" s="1"/>
      <c r="G1283" s="1"/>
      <c r="H1283" s="1"/>
      <c r="I1283" s="1"/>
      <c r="J1283" s="1"/>
      <c r="K1283" s="1"/>
    </row>
    <row r="1284" spans="6:11">
      <c r="F1284" s="1"/>
      <c r="G1284" s="1"/>
      <c r="H1284" s="1"/>
      <c r="I1284" s="1"/>
      <c r="J1284" s="1"/>
      <c r="K1284" s="1"/>
    </row>
    <row r="1285" spans="6:11">
      <c r="F1285" s="1"/>
      <c r="G1285" s="1"/>
      <c r="H1285" s="1"/>
      <c r="I1285" s="1"/>
      <c r="J1285" s="1"/>
      <c r="K1285" s="1"/>
    </row>
    <row r="1286" spans="6:11">
      <c r="F1286" s="1"/>
      <c r="G1286" s="1"/>
      <c r="H1286" s="1"/>
      <c r="I1286" s="1"/>
      <c r="J1286" s="1"/>
      <c r="K1286" s="1"/>
    </row>
    <row r="1287" spans="6:11">
      <c r="F1287" s="1"/>
      <c r="G1287" s="1"/>
      <c r="H1287" s="1"/>
      <c r="I1287" s="1"/>
      <c r="J1287" s="1"/>
      <c r="K1287" s="1"/>
    </row>
    <row r="1288" spans="6:11">
      <c r="F1288" s="1"/>
      <c r="G1288" s="1"/>
      <c r="H1288" s="1"/>
      <c r="I1288" s="1"/>
      <c r="J1288" s="1"/>
      <c r="K1288" s="1"/>
    </row>
    <row r="1289" spans="6:11">
      <c r="F1289" s="1"/>
      <c r="G1289" s="1"/>
      <c r="H1289" s="1"/>
      <c r="I1289" s="1"/>
      <c r="J1289" s="1"/>
      <c r="K1289" s="1"/>
    </row>
    <row r="1290" spans="6:11">
      <c r="F1290" s="1"/>
      <c r="G1290" s="1"/>
      <c r="H1290" s="1"/>
      <c r="I1290" s="1"/>
      <c r="J1290" s="1"/>
      <c r="K1290" s="1"/>
    </row>
    <row r="1291" spans="6:11">
      <c r="F1291" s="1"/>
      <c r="G1291" s="1"/>
      <c r="H1291" s="1"/>
      <c r="I1291" s="1"/>
      <c r="J1291" s="1"/>
      <c r="K1291" s="1"/>
    </row>
    <row r="1292" spans="6:11">
      <c r="F1292" s="1"/>
      <c r="G1292" s="1"/>
      <c r="H1292" s="1"/>
      <c r="I1292" s="1"/>
      <c r="J1292" s="1"/>
      <c r="K1292" s="1"/>
    </row>
    <row r="1293" spans="6:11">
      <c r="F1293" s="1"/>
      <c r="G1293" s="1"/>
      <c r="H1293" s="1"/>
      <c r="I1293" s="1"/>
      <c r="J1293" s="1"/>
      <c r="K1293" s="1"/>
    </row>
    <row r="1294" spans="6:11">
      <c r="F1294" s="1"/>
      <c r="G1294" s="1"/>
      <c r="H1294" s="1"/>
      <c r="I1294" s="1"/>
      <c r="J1294" s="1"/>
      <c r="K1294" s="1"/>
    </row>
    <row r="1295" spans="6:11">
      <c r="F1295" s="1"/>
      <c r="G1295" s="1"/>
      <c r="H1295" s="1"/>
      <c r="I1295" s="1"/>
      <c r="J1295" s="1"/>
      <c r="K1295" s="1"/>
    </row>
    <row r="1296" spans="6:11">
      <c r="F1296" s="1"/>
      <c r="G1296" s="1"/>
      <c r="H1296" s="1"/>
      <c r="I1296" s="1"/>
      <c r="J1296" s="1"/>
      <c r="K1296" s="1"/>
    </row>
    <row r="1297" spans="6:11">
      <c r="F1297" s="1"/>
      <c r="G1297" s="1"/>
      <c r="H1297" s="1"/>
      <c r="I1297" s="1"/>
      <c r="J1297" s="1"/>
      <c r="K1297" s="1"/>
    </row>
    <row r="1298" spans="6:11">
      <c r="F1298" s="1"/>
      <c r="G1298" s="1"/>
      <c r="H1298" s="1"/>
      <c r="I1298" s="1"/>
      <c r="J1298" s="1"/>
      <c r="K1298" s="1"/>
    </row>
    <row r="1299" spans="6:11">
      <c r="F1299" s="1"/>
      <c r="G1299" s="1"/>
      <c r="H1299" s="1"/>
      <c r="I1299" s="1"/>
      <c r="J1299" s="1"/>
      <c r="K1299" s="1"/>
    </row>
    <row r="1300" spans="6:11">
      <c r="F1300" s="1"/>
      <c r="G1300" s="1"/>
      <c r="H1300" s="1"/>
      <c r="I1300" s="1"/>
      <c r="J1300" s="1"/>
      <c r="K1300" s="1"/>
    </row>
    <row r="1301" spans="6:11">
      <c r="F1301" s="1"/>
      <c r="G1301" s="1"/>
      <c r="H1301" s="1"/>
      <c r="I1301" s="1"/>
      <c r="J1301" s="1"/>
      <c r="K1301" s="1"/>
    </row>
    <row r="1302" spans="6:11">
      <c r="F1302" s="1"/>
      <c r="G1302" s="1"/>
      <c r="H1302" s="1"/>
      <c r="I1302" s="1"/>
      <c r="J1302" s="1"/>
      <c r="K1302" s="1"/>
    </row>
    <row r="1303" spans="6:11">
      <c r="F1303" s="1"/>
      <c r="G1303" s="1"/>
      <c r="H1303" s="1"/>
      <c r="I1303" s="1"/>
      <c r="J1303" s="1"/>
      <c r="K1303" s="1"/>
    </row>
    <row r="1304" spans="6:11">
      <c r="F1304" s="1"/>
      <c r="G1304" s="1"/>
      <c r="H1304" s="1"/>
      <c r="I1304" s="1"/>
      <c r="J1304" s="1"/>
      <c r="K1304" s="1"/>
    </row>
    <row r="1305" spans="6:11">
      <c r="F1305" s="1"/>
      <c r="G1305" s="1"/>
      <c r="H1305" s="1"/>
      <c r="I1305" s="1"/>
      <c r="J1305" s="1"/>
      <c r="K1305" s="1"/>
    </row>
    <row r="1306" spans="6:11">
      <c r="F1306" s="1"/>
      <c r="G1306" s="1"/>
      <c r="H1306" s="1"/>
      <c r="I1306" s="1"/>
      <c r="J1306" s="1"/>
      <c r="K1306" s="1"/>
    </row>
    <row r="1307" spans="6:11">
      <c r="F1307" s="1"/>
      <c r="G1307" s="1"/>
      <c r="H1307" s="1"/>
      <c r="I1307" s="1"/>
      <c r="J1307" s="1"/>
      <c r="K1307" s="1"/>
    </row>
    <row r="1308" spans="6:11">
      <c r="F1308" s="1"/>
      <c r="G1308" s="1"/>
      <c r="H1308" s="1"/>
      <c r="I1308" s="1"/>
      <c r="J1308" s="1"/>
      <c r="K1308" s="1"/>
    </row>
    <row r="1309" spans="6:11">
      <c r="F1309" s="1"/>
      <c r="G1309" s="1"/>
      <c r="H1309" s="1"/>
      <c r="I1309" s="1"/>
      <c r="J1309" s="1"/>
      <c r="K1309" s="1"/>
    </row>
    <row r="1310" spans="6:11">
      <c r="F1310" s="1"/>
      <c r="G1310" s="1"/>
      <c r="H1310" s="1"/>
      <c r="I1310" s="1"/>
      <c r="J1310" s="1"/>
      <c r="K1310" s="1"/>
    </row>
    <row r="1311" spans="6:11">
      <c r="F1311" s="1"/>
      <c r="G1311" s="1"/>
      <c r="H1311" s="1"/>
      <c r="I1311" s="1"/>
      <c r="J1311" s="1"/>
      <c r="K1311" s="1"/>
    </row>
    <row r="1312" spans="6:11">
      <c r="F1312" s="1"/>
      <c r="G1312" s="1"/>
      <c r="H1312" s="1"/>
      <c r="I1312" s="1"/>
      <c r="J1312" s="1"/>
      <c r="K1312" s="1"/>
    </row>
    <row r="1313" spans="6:11">
      <c r="F1313" s="1"/>
      <c r="G1313" s="1"/>
      <c r="H1313" s="1"/>
      <c r="I1313" s="1"/>
      <c r="J1313" s="1"/>
      <c r="K1313" s="1"/>
    </row>
    <row r="1314" spans="6:11">
      <c r="F1314" s="1"/>
      <c r="G1314" s="1"/>
      <c r="H1314" s="1"/>
      <c r="I1314" s="1"/>
      <c r="J1314" s="1"/>
      <c r="K1314" s="1"/>
    </row>
    <row r="1315" spans="6:11">
      <c r="F1315" s="1"/>
      <c r="G1315" s="1"/>
      <c r="H1315" s="1"/>
      <c r="I1315" s="1"/>
      <c r="J1315" s="1"/>
      <c r="K1315" s="1"/>
    </row>
    <row r="1316" spans="6:11">
      <c r="F1316" s="1"/>
      <c r="G1316" s="1"/>
      <c r="H1316" s="1"/>
      <c r="I1316" s="1"/>
      <c r="J1316" s="1"/>
      <c r="K1316" s="1"/>
    </row>
    <row r="1317" spans="6:11">
      <c r="F1317" s="1"/>
      <c r="G1317" s="1"/>
      <c r="H1317" s="1"/>
      <c r="I1317" s="1"/>
      <c r="J1317" s="1"/>
      <c r="K1317" s="1"/>
    </row>
    <row r="1318" spans="6:11">
      <c r="F1318" s="1"/>
      <c r="G1318" s="1"/>
      <c r="H1318" s="1"/>
      <c r="I1318" s="1"/>
      <c r="J1318" s="1"/>
      <c r="K1318" s="1"/>
    </row>
    <row r="1319" spans="6:11">
      <c r="F1319" s="1"/>
      <c r="G1319" s="1"/>
      <c r="H1319" s="1"/>
      <c r="I1319" s="1"/>
      <c r="J1319" s="1"/>
      <c r="K1319" s="1"/>
    </row>
    <row r="1320" spans="6:11">
      <c r="F1320" s="1"/>
      <c r="G1320" s="1"/>
      <c r="H1320" s="1"/>
      <c r="I1320" s="1"/>
      <c r="J1320" s="1"/>
      <c r="K1320" s="1"/>
    </row>
    <row r="1321" spans="6:11">
      <c r="F1321" s="1"/>
      <c r="G1321" s="1"/>
      <c r="H1321" s="1"/>
      <c r="I1321" s="1"/>
      <c r="J1321" s="1"/>
      <c r="K1321" s="1"/>
    </row>
    <row r="1322" spans="6:11">
      <c r="F1322" s="1"/>
      <c r="G1322" s="1"/>
      <c r="H1322" s="1"/>
      <c r="I1322" s="1"/>
      <c r="J1322" s="1"/>
      <c r="K1322" s="1"/>
    </row>
    <row r="1323" spans="6:11">
      <c r="F1323" s="1"/>
      <c r="G1323" s="1"/>
      <c r="H1323" s="1"/>
      <c r="I1323" s="1"/>
      <c r="J1323" s="1"/>
      <c r="K1323" s="1"/>
    </row>
    <row r="1324" spans="6:11">
      <c r="F1324" s="1"/>
      <c r="G1324" s="1"/>
      <c r="H1324" s="1"/>
      <c r="I1324" s="1"/>
      <c r="J1324" s="1"/>
      <c r="K1324" s="1"/>
    </row>
    <row r="1325" spans="6:11">
      <c r="F1325" s="1"/>
      <c r="G1325" s="1"/>
      <c r="H1325" s="1"/>
      <c r="I1325" s="1"/>
      <c r="J1325" s="1"/>
      <c r="K1325" s="1"/>
    </row>
    <row r="1326" spans="6:11">
      <c r="F1326" s="1"/>
      <c r="G1326" s="1"/>
      <c r="H1326" s="1"/>
      <c r="I1326" s="1"/>
      <c r="J1326" s="1"/>
      <c r="K1326" s="1"/>
    </row>
    <row r="1327" spans="6:11">
      <c r="F1327" s="1"/>
      <c r="G1327" s="1"/>
      <c r="H1327" s="1"/>
      <c r="I1327" s="1"/>
      <c r="J1327" s="1"/>
      <c r="K1327" s="1"/>
    </row>
    <row r="1328" spans="6:11">
      <c r="F1328" s="1"/>
      <c r="G1328" s="1"/>
      <c r="H1328" s="1"/>
      <c r="I1328" s="1"/>
      <c r="J1328" s="1"/>
      <c r="K1328" s="1"/>
    </row>
    <row r="1329" spans="6:11">
      <c r="F1329" s="1"/>
      <c r="G1329" s="1"/>
      <c r="H1329" s="1"/>
      <c r="I1329" s="1"/>
      <c r="J1329" s="1"/>
      <c r="K1329" s="1"/>
    </row>
    <row r="1330" spans="6:11">
      <c r="F1330" s="1"/>
      <c r="G1330" s="1"/>
      <c r="H1330" s="1"/>
      <c r="I1330" s="1"/>
      <c r="J1330" s="1"/>
      <c r="K1330" s="1"/>
    </row>
    <row r="1331" spans="6:11">
      <c r="F1331" s="1"/>
      <c r="G1331" s="1"/>
      <c r="H1331" s="1"/>
      <c r="I1331" s="1"/>
      <c r="J1331" s="1"/>
      <c r="K1331" s="1"/>
    </row>
    <row r="1332" spans="6:11">
      <c r="F1332" s="1"/>
      <c r="G1332" s="1"/>
      <c r="H1332" s="1"/>
      <c r="I1332" s="1"/>
      <c r="J1332" s="1"/>
      <c r="K1332" s="1"/>
    </row>
    <row r="1333" spans="6:11">
      <c r="F1333" s="1"/>
      <c r="G1333" s="1"/>
      <c r="H1333" s="1"/>
      <c r="I1333" s="1"/>
      <c r="J1333" s="1"/>
      <c r="K1333" s="1"/>
    </row>
    <row r="1334" spans="6:11">
      <c r="F1334" s="1"/>
      <c r="G1334" s="1"/>
      <c r="H1334" s="1"/>
      <c r="I1334" s="1"/>
      <c r="J1334" s="1"/>
      <c r="K1334" s="1"/>
    </row>
    <row r="1335" spans="6:11">
      <c r="F1335" s="1"/>
      <c r="G1335" s="1"/>
      <c r="H1335" s="1"/>
      <c r="I1335" s="1"/>
      <c r="J1335" s="1"/>
      <c r="K1335" s="1"/>
    </row>
    <row r="1336" spans="6:11">
      <c r="F1336" s="1"/>
      <c r="G1336" s="1"/>
      <c r="H1336" s="1"/>
      <c r="I1336" s="1"/>
      <c r="J1336" s="1"/>
      <c r="K1336" s="1"/>
    </row>
    <row r="1337" spans="6:11">
      <c r="F1337" s="1"/>
      <c r="G1337" s="1"/>
      <c r="H1337" s="1"/>
      <c r="I1337" s="1"/>
      <c r="J1337" s="1"/>
      <c r="K1337" s="1"/>
    </row>
    <row r="1338" spans="6:11">
      <c r="F1338" s="1"/>
      <c r="G1338" s="1"/>
      <c r="H1338" s="1"/>
      <c r="I1338" s="1"/>
      <c r="J1338" s="1"/>
      <c r="K1338" s="1"/>
    </row>
    <row r="1339" spans="6:11">
      <c r="F1339" s="1"/>
      <c r="G1339" s="1"/>
      <c r="H1339" s="1"/>
      <c r="I1339" s="1"/>
      <c r="J1339" s="1"/>
      <c r="K1339" s="1"/>
    </row>
    <row r="1340" spans="6:11">
      <c r="F1340" s="1"/>
      <c r="G1340" s="1"/>
      <c r="H1340" s="1"/>
      <c r="I1340" s="1"/>
      <c r="J1340" s="1"/>
      <c r="K1340" s="1"/>
    </row>
    <row r="1341" spans="6:11">
      <c r="F1341" s="1"/>
      <c r="G1341" s="1"/>
      <c r="H1341" s="1"/>
      <c r="I1341" s="1"/>
      <c r="J1341" s="1"/>
      <c r="K1341" s="1"/>
    </row>
    <row r="1342" spans="6:11">
      <c r="F1342" s="1"/>
      <c r="G1342" s="1"/>
      <c r="H1342" s="1"/>
      <c r="I1342" s="1"/>
      <c r="J1342" s="1"/>
      <c r="K1342" s="1"/>
    </row>
    <row r="1343" spans="6:11">
      <c r="F1343" s="1"/>
      <c r="G1343" s="1"/>
      <c r="H1343" s="1"/>
      <c r="I1343" s="1"/>
      <c r="J1343" s="1"/>
      <c r="K1343" s="1"/>
    </row>
    <row r="1344" spans="6:11">
      <c r="F1344" s="1"/>
      <c r="G1344" s="1"/>
      <c r="H1344" s="1"/>
      <c r="I1344" s="1"/>
      <c r="J1344" s="1"/>
      <c r="K1344" s="1"/>
    </row>
    <row r="1345" spans="6:11">
      <c r="F1345" s="1"/>
      <c r="G1345" s="1"/>
      <c r="H1345" s="1"/>
      <c r="I1345" s="1"/>
      <c r="J1345" s="1"/>
      <c r="K1345" s="1"/>
    </row>
    <row r="1346" spans="6:11">
      <c r="F1346" s="1"/>
      <c r="G1346" s="1"/>
      <c r="H1346" s="1"/>
      <c r="I1346" s="1"/>
      <c r="J1346" s="1"/>
      <c r="K1346" s="1"/>
    </row>
    <row r="1347" spans="6:11">
      <c r="F1347" s="1"/>
      <c r="G1347" s="1"/>
      <c r="H1347" s="1"/>
      <c r="I1347" s="1"/>
      <c r="J1347" s="1"/>
      <c r="K1347" s="1"/>
    </row>
    <row r="1348" spans="6:11">
      <c r="F1348" s="1"/>
      <c r="G1348" s="1"/>
      <c r="H1348" s="1"/>
      <c r="I1348" s="1"/>
      <c r="J1348" s="1"/>
      <c r="K1348" s="1"/>
    </row>
    <row r="1349" spans="6:11">
      <c r="F1349" s="1"/>
      <c r="G1349" s="1"/>
      <c r="H1349" s="1"/>
      <c r="I1349" s="1"/>
      <c r="J1349" s="1"/>
      <c r="K1349" s="1"/>
    </row>
    <row r="1350" spans="6:11">
      <c r="F1350" s="1"/>
      <c r="G1350" s="1"/>
      <c r="H1350" s="1"/>
      <c r="I1350" s="1"/>
      <c r="J1350" s="1"/>
      <c r="K1350" s="1"/>
    </row>
    <row r="1351" spans="6:11">
      <c r="F1351" s="1"/>
      <c r="G1351" s="1"/>
      <c r="H1351" s="1"/>
      <c r="I1351" s="1"/>
      <c r="J1351" s="1"/>
      <c r="K1351" s="1"/>
    </row>
    <row r="1352" spans="6:11">
      <c r="F1352" s="1"/>
      <c r="G1352" s="1"/>
      <c r="H1352" s="1"/>
      <c r="I1352" s="1"/>
      <c r="J1352" s="1"/>
      <c r="K1352" s="1"/>
    </row>
    <row r="1353" spans="6:11">
      <c r="F1353" s="1"/>
      <c r="G1353" s="1"/>
      <c r="H1353" s="1"/>
      <c r="I1353" s="1"/>
      <c r="J1353" s="1"/>
      <c r="K1353" s="1"/>
    </row>
    <row r="1354" spans="6:11">
      <c r="F1354" s="1"/>
      <c r="G1354" s="1"/>
      <c r="H1354" s="1"/>
      <c r="I1354" s="1"/>
      <c r="J1354" s="1"/>
      <c r="K1354" s="1"/>
    </row>
    <row r="1355" spans="6:11">
      <c r="F1355" s="1"/>
      <c r="G1355" s="1"/>
      <c r="H1355" s="1"/>
      <c r="I1355" s="1"/>
      <c r="J1355" s="1"/>
      <c r="K1355" s="1"/>
    </row>
    <row r="1356" spans="6:11">
      <c r="F1356" s="1"/>
      <c r="G1356" s="1"/>
      <c r="H1356" s="1"/>
      <c r="I1356" s="1"/>
      <c r="J1356" s="1"/>
      <c r="K1356" s="1"/>
    </row>
    <row r="1357" spans="6:11">
      <c r="F1357" s="1"/>
      <c r="G1357" s="1"/>
      <c r="H1357" s="1"/>
      <c r="I1357" s="1"/>
      <c r="J1357" s="1"/>
      <c r="K1357" s="1"/>
    </row>
    <row r="1358" spans="6:11">
      <c r="F1358" s="1"/>
      <c r="G1358" s="1"/>
      <c r="H1358" s="1"/>
      <c r="I1358" s="1"/>
      <c r="J1358" s="1"/>
      <c r="K1358" s="1"/>
    </row>
    <row r="1359" spans="6:11">
      <c r="F1359" s="1"/>
      <c r="G1359" s="1"/>
      <c r="H1359" s="1"/>
      <c r="I1359" s="1"/>
      <c r="J1359" s="1"/>
      <c r="K1359" s="1"/>
    </row>
    <row r="1360" spans="6:11">
      <c r="F1360" s="1"/>
      <c r="G1360" s="1"/>
      <c r="H1360" s="1"/>
      <c r="I1360" s="1"/>
      <c r="J1360" s="1"/>
      <c r="K1360" s="1"/>
    </row>
    <row r="1361" spans="6:11">
      <c r="F1361" s="1"/>
      <c r="G1361" s="1"/>
      <c r="H1361" s="1"/>
      <c r="I1361" s="1"/>
      <c r="J1361" s="1"/>
      <c r="K1361" s="1"/>
    </row>
    <row r="1362" spans="6:11">
      <c r="F1362" s="1"/>
      <c r="G1362" s="1"/>
      <c r="H1362" s="1"/>
      <c r="I1362" s="1"/>
      <c r="J1362" s="1"/>
      <c r="K1362" s="1"/>
    </row>
    <row r="1363" spans="6:11">
      <c r="F1363" s="1"/>
      <c r="G1363" s="1"/>
      <c r="H1363" s="1"/>
      <c r="I1363" s="1"/>
      <c r="J1363" s="1"/>
      <c r="K1363" s="1"/>
    </row>
    <row r="1364" spans="6:11">
      <c r="F1364" s="1"/>
      <c r="G1364" s="1"/>
      <c r="H1364" s="1"/>
      <c r="I1364" s="1"/>
      <c r="J1364" s="1"/>
      <c r="K1364" s="1"/>
    </row>
    <row r="1365" spans="6:11">
      <c r="F1365" s="1"/>
      <c r="G1365" s="1"/>
      <c r="H1365" s="1"/>
      <c r="I1365" s="1"/>
      <c r="J1365" s="1"/>
      <c r="K1365" s="1"/>
    </row>
    <row r="1366" spans="6:11">
      <c r="F1366" s="1"/>
      <c r="G1366" s="1"/>
      <c r="H1366" s="1"/>
      <c r="I1366" s="1"/>
      <c r="J1366" s="1"/>
      <c r="K1366" s="1"/>
    </row>
    <row r="1367" spans="6:11">
      <c r="F1367" s="1"/>
      <c r="G1367" s="1"/>
      <c r="H1367" s="1"/>
      <c r="I1367" s="1"/>
      <c r="J1367" s="1"/>
      <c r="K1367" s="1"/>
    </row>
    <row r="1368" spans="6:11">
      <c r="F1368" s="1"/>
      <c r="G1368" s="1"/>
      <c r="H1368" s="1"/>
      <c r="I1368" s="1"/>
      <c r="J1368" s="1"/>
      <c r="K1368" s="1"/>
    </row>
    <row r="1369" spans="6:11">
      <c r="F1369" s="1"/>
      <c r="G1369" s="1"/>
      <c r="H1369" s="1"/>
      <c r="I1369" s="1"/>
      <c r="J1369" s="1"/>
      <c r="K1369" s="1"/>
    </row>
    <row r="1370" spans="6:11">
      <c r="F1370" s="1"/>
      <c r="G1370" s="1"/>
      <c r="H1370" s="1"/>
      <c r="I1370" s="1"/>
      <c r="J1370" s="1"/>
      <c r="K1370" s="1"/>
    </row>
    <row r="1371" spans="6:11">
      <c r="F1371" s="1"/>
      <c r="G1371" s="1"/>
      <c r="H1371" s="1"/>
      <c r="I1371" s="1"/>
      <c r="J1371" s="1"/>
      <c r="K1371" s="1"/>
    </row>
    <row r="1372" spans="6:11">
      <c r="F1372" s="1"/>
      <c r="G1372" s="1"/>
      <c r="H1372" s="1"/>
      <c r="I1372" s="1"/>
      <c r="J1372" s="1"/>
      <c r="K1372" s="1"/>
    </row>
    <row r="1373" spans="6:11">
      <c r="F1373" s="1"/>
      <c r="G1373" s="1"/>
      <c r="H1373" s="1"/>
      <c r="I1373" s="1"/>
      <c r="J1373" s="1"/>
      <c r="K1373" s="1"/>
    </row>
    <row r="1374" spans="6:11">
      <c r="F1374" s="1"/>
      <c r="G1374" s="1"/>
      <c r="H1374" s="1"/>
      <c r="I1374" s="1"/>
      <c r="J1374" s="1"/>
      <c r="K1374" s="1"/>
    </row>
    <row r="1375" spans="6:11">
      <c r="F1375" s="1"/>
      <c r="G1375" s="1"/>
      <c r="H1375" s="1"/>
      <c r="I1375" s="1"/>
      <c r="J1375" s="1"/>
      <c r="K1375" s="1"/>
    </row>
    <row r="1376" spans="6:11">
      <c r="F1376" s="1"/>
      <c r="G1376" s="1"/>
      <c r="H1376" s="1"/>
      <c r="I1376" s="1"/>
      <c r="J1376" s="1"/>
      <c r="K1376" s="1"/>
    </row>
    <row r="1377" spans="6:11">
      <c r="F1377" s="1"/>
      <c r="G1377" s="1"/>
      <c r="H1377" s="1"/>
      <c r="I1377" s="1"/>
      <c r="J1377" s="1"/>
      <c r="K1377" s="1"/>
    </row>
    <row r="1378" spans="6:11">
      <c r="F1378" s="1"/>
      <c r="G1378" s="1"/>
      <c r="H1378" s="1"/>
      <c r="I1378" s="1"/>
      <c r="J1378" s="1"/>
      <c r="K1378" s="1"/>
    </row>
    <row r="1379" spans="6:11">
      <c r="F1379" s="1"/>
      <c r="G1379" s="1"/>
      <c r="H1379" s="1"/>
      <c r="I1379" s="1"/>
      <c r="J1379" s="1"/>
      <c r="K1379" s="1"/>
    </row>
    <row r="1380" spans="6:11">
      <c r="F1380" s="1"/>
      <c r="G1380" s="1"/>
      <c r="H1380" s="1"/>
      <c r="I1380" s="1"/>
      <c r="J1380" s="1"/>
      <c r="K1380" s="1"/>
    </row>
    <row r="1381" spans="6:11">
      <c r="F1381" s="1"/>
      <c r="G1381" s="1"/>
      <c r="H1381" s="1"/>
      <c r="I1381" s="1"/>
      <c r="J1381" s="1"/>
      <c r="K1381" s="1"/>
    </row>
    <row r="1382" spans="6:11">
      <c r="F1382" s="1"/>
      <c r="G1382" s="1"/>
      <c r="H1382" s="1"/>
      <c r="I1382" s="1"/>
      <c r="J1382" s="1"/>
      <c r="K1382" s="1"/>
    </row>
    <row r="1383" spans="6:11">
      <c r="F1383" s="1"/>
      <c r="G1383" s="1"/>
      <c r="H1383" s="1"/>
      <c r="I1383" s="1"/>
      <c r="J1383" s="1"/>
      <c r="K1383" s="1"/>
    </row>
    <row r="1384" spans="6:11">
      <c r="F1384" s="1"/>
      <c r="G1384" s="1"/>
      <c r="H1384" s="1"/>
      <c r="I1384" s="1"/>
      <c r="J1384" s="1"/>
      <c r="K1384" s="1"/>
    </row>
    <row r="1385" spans="6:11">
      <c r="F1385" s="1"/>
      <c r="G1385" s="1"/>
      <c r="H1385" s="1"/>
      <c r="I1385" s="1"/>
      <c r="J1385" s="1"/>
      <c r="K1385" s="1"/>
    </row>
    <row r="1386" spans="6:11">
      <c r="F1386" s="1"/>
      <c r="G1386" s="1"/>
      <c r="H1386" s="1"/>
      <c r="I1386" s="1"/>
      <c r="J1386" s="1"/>
      <c r="K1386" s="1"/>
    </row>
    <row r="1387" spans="6:11">
      <c r="F1387" s="1"/>
      <c r="G1387" s="1"/>
      <c r="H1387" s="1"/>
      <c r="I1387" s="1"/>
      <c r="J1387" s="1"/>
      <c r="K1387" s="1"/>
    </row>
    <row r="1388" spans="6:11">
      <c r="F1388" s="1"/>
      <c r="G1388" s="1"/>
      <c r="H1388" s="1"/>
      <c r="I1388" s="1"/>
      <c r="J1388" s="1"/>
      <c r="K1388" s="1"/>
    </row>
    <row r="1389" spans="6:11">
      <c r="F1389" s="1"/>
      <c r="G1389" s="1"/>
      <c r="H1389" s="1"/>
      <c r="I1389" s="1"/>
      <c r="J1389" s="1"/>
      <c r="K1389" s="1"/>
    </row>
    <row r="1390" spans="6:11">
      <c r="F1390" s="1"/>
      <c r="G1390" s="1"/>
      <c r="H1390" s="1"/>
      <c r="I1390" s="1"/>
      <c r="J1390" s="1"/>
      <c r="K1390" s="1"/>
    </row>
    <row r="1391" spans="6:11">
      <c r="F1391" s="1"/>
      <c r="G1391" s="1"/>
      <c r="H1391" s="1"/>
      <c r="I1391" s="1"/>
      <c r="J1391" s="1"/>
      <c r="K1391" s="1"/>
    </row>
    <row r="1392" spans="6:11">
      <c r="F1392" s="1"/>
      <c r="G1392" s="1"/>
      <c r="H1392" s="1"/>
      <c r="I1392" s="1"/>
      <c r="J1392" s="1"/>
      <c r="K1392" s="1"/>
    </row>
    <row r="1393" spans="6:11">
      <c r="F1393" s="1"/>
      <c r="G1393" s="1"/>
      <c r="H1393" s="1"/>
      <c r="I1393" s="1"/>
      <c r="J1393" s="1"/>
      <c r="K1393" s="1"/>
    </row>
    <row r="1394" spans="6:11">
      <c r="F1394" s="1"/>
      <c r="G1394" s="1"/>
      <c r="H1394" s="1"/>
      <c r="I1394" s="1"/>
      <c r="J1394" s="1"/>
      <c r="K1394" s="1"/>
    </row>
    <row r="1395" spans="6:11">
      <c r="F1395" s="1"/>
      <c r="G1395" s="1"/>
      <c r="H1395" s="1"/>
      <c r="I1395" s="1"/>
      <c r="J1395" s="1"/>
      <c r="K1395" s="1"/>
    </row>
    <row r="1396" spans="6:11">
      <c r="F1396" s="1"/>
      <c r="G1396" s="1"/>
      <c r="H1396" s="1"/>
      <c r="I1396" s="1"/>
      <c r="J1396" s="1"/>
      <c r="K1396" s="1"/>
    </row>
    <row r="1397" spans="6:11">
      <c r="F1397" s="1"/>
      <c r="G1397" s="1"/>
      <c r="H1397" s="1"/>
      <c r="I1397" s="1"/>
      <c r="J1397" s="1"/>
      <c r="K1397" s="1"/>
    </row>
    <row r="1398" spans="6:11">
      <c r="F1398" s="1"/>
      <c r="G1398" s="1"/>
      <c r="H1398" s="1"/>
      <c r="I1398" s="1"/>
      <c r="J1398" s="1"/>
      <c r="K1398" s="1"/>
    </row>
    <row r="1399" spans="6:11">
      <c r="F1399" s="1"/>
      <c r="G1399" s="1"/>
      <c r="H1399" s="1"/>
      <c r="I1399" s="1"/>
      <c r="J1399" s="1"/>
      <c r="K1399" s="1"/>
    </row>
    <row r="1400" spans="6:11">
      <c r="F1400" s="1"/>
      <c r="G1400" s="1"/>
      <c r="H1400" s="1"/>
      <c r="I1400" s="1"/>
      <c r="J1400" s="1"/>
      <c r="K1400" s="1"/>
    </row>
    <row r="1401" spans="6:11">
      <c r="F1401" s="1"/>
      <c r="G1401" s="1"/>
      <c r="H1401" s="1"/>
      <c r="I1401" s="1"/>
      <c r="J1401" s="1"/>
      <c r="K1401" s="1"/>
    </row>
    <row r="1402" spans="6:11">
      <c r="F1402" s="1"/>
      <c r="G1402" s="1"/>
      <c r="H1402" s="1"/>
      <c r="I1402" s="1"/>
      <c r="J1402" s="1"/>
      <c r="K1402" s="1"/>
    </row>
    <row r="1403" spans="6:11">
      <c r="F1403" s="1"/>
      <c r="G1403" s="1"/>
      <c r="H1403" s="1"/>
      <c r="I1403" s="1"/>
      <c r="J1403" s="1"/>
      <c r="K1403" s="1"/>
    </row>
    <row r="1404" spans="6:11">
      <c r="F1404" s="1"/>
      <c r="G1404" s="1"/>
      <c r="H1404" s="1"/>
      <c r="I1404" s="1"/>
      <c r="J1404" s="1"/>
      <c r="K1404" s="1"/>
    </row>
    <row r="1405" spans="6:11">
      <c r="F1405" s="1"/>
      <c r="G1405" s="1"/>
      <c r="H1405" s="1"/>
      <c r="I1405" s="1"/>
      <c r="J1405" s="1"/>
      <c r="K1405" s="1"/>
    </row>
    <row r="1406" spans="6:11">
      <c r="F1406" s="1"/>
      <c r="G1406" s="1"/>
      <c r="H1406" s="1"/>
      <c r="I1406" s="1"/>
      <c r="J1406" s="1"/>
      <c r="K1406" s="1"/>
    </row>
    <row r="1407" spans="6:11">
      <c r="F1407" s="1"/>
      <c r="G1407" s="1"/>
      <c r="H1407" s="1"/>
      <c r="I1407" s="1"/>
      <c r="J1407" s="1"/>
      <c r="K1407" s="1"/>
    </row>
    <row r="1408" spans="6:11">
      <c r="F1408" s="1"/>
      <c r="G1408" s="1"/>
      <c r="H1408" s="1"/>
      <c r="I1408" s="1"/>
      <c r="J1408" s="1"/>
      <c r="K1408" s="1"/>
    </row>
    <row r="1409" spans="6:11">
      <c r="F1409" s="1"/>
      <c r="G1409" s="1"/>
      <c r="H1409" s="1"/>
      <c r="I1409" s="1"/>
      <c r="J1409" s="1"/>
      <c r="K1409" s="1"/>
    </row>
    <row r="1410" spans="6:11">
      <c r="F1410" s="1"/>
      <c r="G1410" s="1"/>
      <c r="H1410" s="1"/>
      <c r="I1410" s="1"/>
      <c r="J1410" s="1"/>
      <c r="K1410" s="1"/>
    </row>
    <row r="1411" spans="6:11">
      <c r="F1411" s="1"/>
      <c r="G1411" s="1"/>
      <c r="H1411" s="1"/>
      <c r="I1411" s="1"/>
      <c r="J1411" s="1"/>
      <c r="K1411" s="1"/>
    </row>
    <row r="1412" spans="6:11">
      <c r="F1412" s="1"/>
      <c r="G1412" s="1"/>
      <c r="H1412" s="1"/>
      <c r="I1412" s="1"/>
      <c r="J1412" s="1"/>
      <c r="K1412" s="1"/>
    </row>
    <row r="1413" spans="6:11">
      <c r="F1413" s="1"/>
      <c r="G1413" s="1"/>
      <c r="H1413" s="1"/>
      <c r="I1413" s="1"/>
      <c r="J1413" s="1"/>
      <c r="K1413" s="1"/>
    </row>
    <row r="1414" spans="6:11">
      <c r="F1414" s="1"/>
      <c r="G1414" s="1"/>
      <c r="H1414" s="1"/>
      <c r="I1414" s="1"/>
      <c r="J1414" s="1"/>
      <c r="K1414" s="1"/>
    </row>
    <row r="1415" spans="6:11">
      <c r="F1415" s="1"/>
      <c r="G1415" s="1"/>
      <c r="H1415" s="1"/>
      <c r="I1415" s="1"/>
      <c r="J1415" s="1"/>
      <c r="K1415" s="1"/>
    </row>
    <row r="1416" spans="6:11">
      <c r="F1416" s="1"/>
      <c r="G1416" s="1"/>
      <c r="H1416" s="1"/>
      <c r="I1416" s="1"/>
      <c r="J1416" s="1"/>
      <c r="K1416" s="1"/>
    </row>
    <row r="1417" spans="6:11">
      <c r="F1417" s="1"/>
      <c r="G1417" s="1"/>
      <c r="H1417" s="1"/>
      <c r="I1417" s="1"/>
      <c r="J1417" s="1"/>
      <c r="K1417" s="1"/>
    </row>
    <row r="1418" spans="6:11">
      <c r="F1418" s="1"/>
      <c r="G1418" s="1"/>
      <c r="H1418" s="1"/>
      <c r="I1418" s="1"/>
      <c r="J1418" s="1"/>
      <c r="K1418" s="1"/>
    </row>
    <row r="1419" spans="6:11">
      <c r="F1419" s="1"/>
      <c r="G1419" s="1"/>
      <c r="H1419" s="1"/>
      <c r="I1419" s="1"/>
      <c r="J1419" s="1"/>
      <c r="K1419" s="1"/>
    </row>
    <row r="1420" spans="6:11">
      <c r="F1420" s="1"/>
      <c r="G1420" s="1"/>
      <c r="H1420" s="1"/>
      <c r="I1420" s="1"/>
      <c r="J1420" s="1"/>
      <c r="K1420" s="1"/>
    </row>
    <row r="1421" spans="6:11">
      <c r="F1421" s="1"/>
      <c r="G1421" s="1"/>
      <c r="H1421" s="1"/>
      <c r="I1421" s="1"/>
      <c r="J1421" s="1"/>
      <c r="K1421" s="1"/>
    </row>
    <row r="1422" spans="6:11">
      <c r="F1422" s="1"/>
      <c r="G1422" s="1"/>
      <c r="H1422" s="1"/>
      <c r="I1422" s="1"/>
      <c r="J1422" s="1"/>
      <c r="K1422" s="1"/>
    </row>
    <row r="1423" spans="6:11">
      <c r="F1423" s="1"/>
      <c r="G1423" s="1"/>
      <c r="H1423" s="1"/>
      <c r="I1423" s="1"/>
      <c r="J1423" s="1"/>
      <c r="K1423" s="1"/>
    </row>
    <row r="1424" spans="6:11">
      <c r="F1424" s="1"/>
      <c r="G1424" s="1"/>
      <c r="H1424" s="1"/>
      <c r="I1424" s="1"/>
      <c r="J1424" s="1"/>
      <c r="K1424" s="1"/>
    </row>
    <row r="1425" spans="6:11">
      <c r="F1425" s="1"/>
      <c r="G1425" s="1"/>
      <c r="H1425" s="1"/>
      <c r="I1425" s="1"/>
      <c r="J1425" s="1"/>
      <c r="K1425" s="1"/>
    </row>
    <row r="1426" spans="6:11">
      <c r="F1426" s="1"/>
      <c r="G1426" s="1"/>
      <c r="H1426" s="1"/>
      <c r="I1426" s="1"/>
      <c r="J1426" s="1"/>
      <c r="K1426" s="1"/>
    </row>
    <row r="1427" spans="6:11">
      <c r="F1427" s="1"/>
      <c r="G1427" s="1"/>
      <c r="H1427" s="1"/>
      <c r="I1427" s="1"/>
      <c r="J1427" s="1"/>
      <c r="K1427" s="1"/>
    </row>
    <row r="1428" spans="6:11">
      <c r="F1428" s="1"/>
      <c r="G1428" s="1"/>
      <c r="H1428" s="1"/>
      <c r="I1428" s="1"/>
      <c r="J1428" s="1"/>
      <c r="K1428" s="1"/>
    </row>
    <row r="1429" spans="6:11">
      <c r="F1429" s="1"/>
      <c r="G1429" s="1"/>
      <c r="H1429" s="1"/>
      <c r="I1429" s="1"/>
      <c r="J1429" s="1"/>
      <c r="K1429" s="1"/>
    </row>
    <row r="1430" spans="6:11">
      <c r="F1430" s="1"/>
      <c r="G1430" s="1"/>
      <c r="H1430" s="1"/>
      <c r="I1430" s="1"/>
      <c r="J1430" s="1"/>
      <c r="K1430" s="1"/>
    </row>
    <row r="1431" spans="6:11">
      <c r="F1431" s="1"/>
      <c r="G1431" s="1"/>
      <c r="H1431" s="1"/>
      <c r="I1431" s="1"/>
      <c r="J1431" s="1"/>
      <c r="K1431" s="1"/>
    </row>
    <row r="1432" spans="6:11">
      <c r="F1432" s="1"/>
      <c r="G1432" s="1"/>
      <c r="H1432" s="1"/>
      <c r="I1432" s="1"/>
      <c r="J1432" s="1"/>
      <c r="K1432" s="1"/>
    </row>
    <row r="1433" spans="6:11">
      <c r="F1433" s="1"/>
      <c r="G1433" s="1"/>
      <c r="H1433" s="1"/>
      <c r="I1433" s="1"/>
      <c r="J1433" s="1"/>
      <c r="K1433" s="1"/>
    </row>
    <row r="1434" spans="6:11">
      <c r="F1434" s="1"/>
      <c r="G1434" s="1"/>
      <c r="H1434" s="1"/>
      <c r="I1434" s="1"/>
      <c r="J1434" s="1"/>
      <c r="K1434" s="1"/>
    </row>
    <row r="1435" spans="6:11">
      <c r="F1435" s="1"/>
      <c r="G1435" s="1"/>
      <c r="H1435" s="1"/>
      <c r="I1435" s="1"/>
      <c r="J1435" s="1"/>
      <c r="K1435" s="1"/>
    </row>
    <row r="1436" spans="6:11">
      <c r="F1436" s="1"/>
      <c r="G1436" s="1"/>
      <c r="H1436" s="1"/>
      <c r="I1436" s="1"/>
      <c r="J1436" s="1"/>
      <c r="K1436" s="1"/>
    </row>
    <row r="1437" spans="6:11">
      <c r="F1437" s="1"/>
      <c r="G1437" s="1"/>
      <c r="H1437" s="1"/>
      <c r="I1437" s="1"/>
      <c r="J1437" s="1"/>
      <c r="K1437" s="1"/>
    </row>
    <row r="1438" spans="6:11">
      <c r="F1438" s="1"/>
      <c r="G1438" s="1"/>
      <c r="H1438" s="1"/>
      <c r="I1438" s="1"/>
      <c r="J1438" s="1"/>
      <c r="K1438" s="1"/>
    </row>
    <row r="1439" spans="6:11">
      <c r="F1439" s="1"/>
      <c r="G1439" s="1"/>
      <c r="H1439" s="1"/>
      <c r="I1439" s="1"/>
      <c r="J1439" s="1"/>
      <c r="K1439" s="1"/>
    </row>
    <row r="1440" spans="6:11">
      <c r="F1440" s="1"/>
      <c r="G1440" s="1"/>
      <c r="H1440" s="1"/>
      <c r="I1440" s="1"/>
      <c r="J1440" s="1"/>
      <c r="K1440" s="1"/>
    </row>
    <row r="1441" spans="6:11">
      <c r="F1441" s="1"/>
      <c r="G1441" s="1"/>
      <c r="H1441" s="1"/>
      <c r="I1441" s="1"/>
      <c r="J1441" s="1"/>
      <c r="K1441" s="1"/>
    </row>
    <row r="1442" spans="6:11">
      <c r="F1442" s="1"/>
      <c r="G1442" s="1"/>
      <c r="H1442" s="1"/>
      <c r="I1442" s="1"/>
      <c r="J1442" s="1"/>
      <c r="K1442" s="1"/>
    </row>
    <row r="1443" spans="6:11">
      <c r="F1443" s="1"/>
      <c r="G1443" s="1"/>
      <c r="H1443" s="1"/>
      <c r="I1443" s="1"/>
      <c r="J1443" s="1"/>
      <c r="K1443" s="1"/>
    </row>
    <row r="1444" spans="6:11">
      <c r="F1444" s="1"/>
      <c r="G1444" s="1"/>
      <c r="H1444" s="1"/>
      <c r="I1444" s="1"/>
      <c r="J1444" s="1"/>
      <c r="K1444" s="1"/>
    </row>
    <row r="1445" spans="6:11">
      <c r="F1445" s="1"/>
      <c r="G1445" s="1"/>
      <c r="H1445" s="1"/>
      <c r="I1445" s="1"/>
      <c r="J1445" s="1"/>
      <c r="K1445" s="1"/>
    </row>
    <row r="1446" spans="6:11">
      <c r="F1446" s="1"/>
      <c r="G1446" s="1"/>
      <c r="H1446" s="1"/>
      <c r="I1446" s="1"/>
      <c r="J1446" s="1"/>
      <c r="K1446" s="1"/>
    </row>
    <row r="1447" spans="6:11">
      <c r="F1447" s="1"/>
      <c r="G1447" s="1"/>
      <c r="H1447" s="1"/>
      <c r="I1447" s="1"/>
      <c r="J1447" s="1"/>
      <c r="K1447" s="1"/>
    </row>
    <row r="1448" spans="6:11">
      <c r="F1448" s="1"/>
      <c r="G1448" s="1"/>
      <c r="H1448" s="1"/>
      <c r="I1448" s="1"/>
      <c r="J1448" s="1"/>
      <c r="K1448" s="1"/>
    </row>
    <row r="1449" spans="6:11">
      <c r="F1449" s="1"/>
      <c r="G1449" s="1"/>
      <c r="H1449" s="1"/>
      <c r="I1449" s="1"/>
      <c r="J1449" s="1"/>
      <c r="K1449" s="1"/>
    </row>
    <row r="1450" spans="6:11">
      <c r="F1450" s="1"/>
      <c r="G1450" s="1"/>
      <c r="H1450" s="1"/>
      <c r="I1450" s="1"/>
      <c r="J1450" s="1"/>
      <c r="K1450" s="1"/>
    </row>
    <row r="1451" spans="6:11">
      <c r="F1451" s="1"/>
      <c r="G1451" s="1"/>
      <c r="H1451" s="1"/>
      <c r="I1451" s="1"/>
      <c r="J1451" s="1"/>
      <c r="K1451" s="1"/>
    </row>
    <row r="1452" spans="6:11">
      <c r="F1452" s="1"/>
      <c r="G1452" s="1"/>
      <c r="H1452" s="1"/>
      <c r="I1452" s="1"/>
      <c r="J1452" s="1"/>
      <c r="K1452" s="1"/>
    </row>
    <row r="1453" spans="6:11">
      <c r="F1453" s="1"/>
      <c r="G1453" s="1"/>
      <c r="H1453" s="1"/>
      <c r="I1453" s="1"/>
      <c r="J1453" s="1"/>
      <c r="K1453" s="1"/>
    </row>
    <row r="1454" spans="6:11">
      <c r="F1454" s="1"/>
      <c r="G1454" s="1"/>
      <c r="H1454" s="1"/>
      <c r="I1454" s="1"/>
      <c r="J1454" s="1"/>
      <c r="K1454" s="1"/>
    </row>
    <row r="1455" spans="6:11">
      <c r="F1455" s="1"/>
      <c r="G1455" s="1"/>
      <c r="H1455" s="1"/>
      <c r="I1455" s="1"/>
      <c r="J1455" s="1"/>
      <c r="K1455" s="1"/>
    </row>
    <row r="1456" spans="6:11">
      <c r="F1456" s="1"/>
      <c r="G1456" s="1"/>
      <c r="H1456" s="1"/>
      <c r="I1456" s="1"/>
      <c r="J1456" s="1"/>
      <c r="K1456" s="1"/>
    </row>
    <row r="1457" spans="6:11">
      <c r="F1457" s="1"/>
      <c r="G1457" s="1"/>
      <c r="H1457" s="1"/>
      <c r="I1457" s="1"/>
      <c r="J1457" s="1"/>
      <c r="K1457" s="1"/>
    </row>
    <row r="1458" spans="6:11">
      <c r="F1458" s="1"/>
      <c r="G1458" s="1"/>
      <c r="H1458" s="1"/>
      <c r="I1458" s="1"/>
      <c r="J1458" s="1"/>
      <c r="K1458" s="1"/>
    </row>
    <row r="1459" spans="6:11">
      <c r="F1459" s="1"/>
      <c r="G1459" s="1"/>
      <c r="H1459" s="1"/>
      <c r="I1459" s="1"/>
      <c r="J1459" s="1"/>
      <c r="K1459" s="1"/>
    </row>
    <row r="1460" spans="6:11">
      <c r="F1460" s="1"/>
      <c r="G1460" s="1"/>
      <c r="H1460" s="1"/>
      <c r="I1460" s="1"/>
      <c r="J1460" s="1"/>
      <c r="K1460" s="1"/>
    </row>
    <row r="1461" spans="6:11">
      <c r="F1461" s="1"/>
      <c r="G1461" s="1"/>
      <c r="H1461" s="1"/>
      <c r="I1461" s="1"/>
      <c r="J1461" s="1"/>
      <c r="K1461" s="1"/>
    </row>
    <row r="1462" spans="6:11">
      <c r="F1462" s="1"/>
      <c r="G1462" s="1"/>
      <c r="H1462" s="1"/>
      <c r="I1462" s="1"/>
      <c r="J1462" s="1"/>
      <c r="K1462" s="1"/>
    </row>
    <row r="1463" spans="6:11">
      <c r="F1463" s="1"/>
      <c r="G1463" s="1"/>
      <c r="H1463" s="1"/>
      <c r="I1463" s="1"/>
      <c r="J1463" s="1"/>
      <c r="K1463" s="1"/>
    </row>
    <row r="1464" spans="6:11">
      <c r="F1464" s="1"/>
      <c r="G1464" s="1"/>
      <c r="H1464" s="1"/>
      <c r="I1464" s="1"/>
      <c r="J1464" s="1"/>
      <c r="K1464" s="1"/>
    </row>
    <row r="1465" spans="6:11">
      <c r="F1465" s="1"/>
      <c r="G1465" s="1"/>
      <c r="H1465" s="1"/>
      <c r="I1465" s="1"/>
      <c r="J1465" s="1"/>
      <c r="K1465" s="1"/>
    </row>
    <row r="1466" spans="6:11">
      <c r="F1466" s="1"/>
      <c r="G1466" s="1"/>
      <c r="H1466" s="1"/>
      <c r="I1466" s="1"/>
      <c r="J1466" s="1"/>
      <c r="K1466" s="1"/>
    </row>
    <row r="1467" spans="6:11">
      <c r="F1467" s="1"/>
      <c r="G1467" s="1"/>
      <c r="H1467" s="1"/>
      <c r="I1467" s="1"/>
      <c r="J1467" s="1"/>
      <c r="K1467" s="1"/>
    </row>
    <row r="1468" spans="6:11">
      <c r="F1468" s="1"/>
      <c r="G1468" s="1"/>
      <c r="H1468" s="1"/>
      <c r="I1468" s="1"/>
      <c r="J1468" s="1"/>
      <c r="K1468" s="1"/>
    </row>
    <row r="1469" spans="6:11">
      <c r="F1469" s="1"/>
      <c r="G1469" s="1"/>
      <c r="H1469" s="1"/>
      <c r="I1469" s="1"/>
      <c r="J1469" s="1"/>
      <c r="K1469" s="1"/>
    </row>
    <row r="1470" spans="6:11">
      <c r="F1470" s="1"/>
      <c r="G1470" s="1"/>
      <c r="H1470" s="1"/>
      <c r="I1470" s="1"/>
      <c r="J1470" s="1"/>
      <c r="K1470" s="1"/>
    </row>
    <row r="1471" spans="6:11">
      <c r="F1471" s="1"/>
      <c r="G1471" s="1"/>
      <c r="H1471" s="1"/>
      <c r="I1471" s="1"/>
      <c r="J1471" s="1"/>
      <c r="K1471" s="1"/>
    </row>
    <row r="1472" spans="6:11">
      <c r="F1472" s="1"/>
      <c r="G1472" s="1"/>
      <c r="H1472" s="1"/>
      <c r="I1472" s="1"/>
      <c r="J1472" s="1"/>
      <c r="K1472" s="1"/>
    </row>
    <row r="1473" spans="6:11">
      <c r="F1473" s="1"/>
      <c r="G1473" s="1"/>
      <c r="H1473" s="1"/>
      <c r="I1473" s="1"/>
      <c r="J1473" s="1"/>
      <c r="K1473" s="1"/>
    </row>
    <row r="1474" spans="6:11">
      <c r="F1474" s="1"/>
      <c r="G1474" s="1"/>
      <c r="H1474" s="1"/>
      <c r="I1474" s="1"/>
      <c r="J1474" s="1"/>
      <c r="K1474" s="1"/>
    </row>
    <row r="1475" spans="6:11">
      <c r="F1475" s="1"/>
      <c r="G1475" s="1"/>
      <c r="H1475" s="1"/>
      <c r="I1475" s="1"/>
      <c r="J1475" s="1"/>
      <c r="K1475" s="1"/>
    </row>
    <row r="1476" spans="6:11">
      <c r="F1476" s="1"/>
      <c r="G1476" s="1"/>
      <c r="H1476" s="1"/>
      <c r="I1476" s="1"/>
      <c r="J1476" s="1"/>
      <c r="K1476" s="1"/>
    </row>
    <row r="1477" spans="6:11">
      <c r="F1477" s="1"/>
      <c r="G1477" s="1"/>
      <c r="H1477" s="1"/>
      <c r="I1477" s="1"/>
      <c r="J1477" s="1"/>
      <c r="K1477" s="1"/>
    </row>
    <row r="1478" spans="6:11">
      <c r="F1478" s="1"/>
      <c r="G1478" s="1"/>
      <c r="H1478" s="1"/>
      <c r="I1478" s="1"/>
      <c r="J1478" s="1"/>
      <c r="K1478" s="1"/>
    </row>
    <row r="1479" spans="6:11">
      <c r="F1479" s="1"/>
      <c r="G1479" s="1"/>
      <c r="H1479" s="1"/>
      <c r="I1479" s="1"/>
      <c r="J1479" s="1"/>
      <c r="K1479" s="1"/>
    </row>
    <row r="1480" spans="6:11">
      <c r="F1480" s="1"/>
      <c r="G1480" s="1"/>
      <c r="H1480" s="1"/>
      <c r="I1480" s="1"/>
      <c r="J1480" s="1"/>
      <c r="K1480" s="1"/>
    </row>
    <row r="1481" spans="6:11">
      <c r="F1481" s="1"/>
      <c r="G1481" s="1"/>
      <c r="H1481" s="1"/>
      <c r="I1481" s="1"/>
      <c r="J1481" s="1"/>
      <c r="K1481" s="1"/>
    </row>
    <row r="1482" spans="6:11">
      <c r="F1482" s="1"/>
      <c r="G1482" s="1"/>
      <c r="H1482" s="1"/>
      <c r="I1482" s="1"/>
      <c r="J1482" s="1"/>
      <c r="K1482" s="1"/>
    </row>
    <row r="1483" spans="6:11">
      <c r="F1483" s="1"/>
      <c r="G1483" s="1"/>
      <c r="H1483" s="1"/>
      <c r="I1483" s="1"/>
      <c r="J1483" s="1"/>
      <c r="K1483" s="1"/>
    </row>
    <row r="1484" spans="6:11">
      <c r="F1484" s="1"/>
      <c r="G1484" s="1"/>
      <c r="H1484" s="1"/>
      <c r="I1484" s="1"/>
      <c r="J1484" s="1"/>
      <c r="K1484" s="1"/>
    </row>
    <row r="1485" spans="6:11">
      <c r="F1485" s="1"/>
      <c r="G1485" s="1"/>
      <c r="H1485" s="1"/>
      <c r="I1485" s="1"/>
      <c r="J1485" s="1"/>
      <c r="K1485" s="1"/>
    </row>
    <row r="1486" spans="6:11">
      <c r="F1486" s="1"/>
      <c r="G1486" s="1"/>
      <c r="H1486" s="1"/>
      <c r="I1486" s="1"/>
      <c r="J1486" s="1"/>
      <c r="K1486" s="1"/>
    </row>
    <row r="1487" spans="6:11">
      <c r="F1487" s="1"/>
      <c r="G1487" s="1"/>
      <c r="H1487" s="1"/>
      <c r="I1487" s="1"/>
      <c r="J1487" s="1"/>
      <c r="K1487" s="1"/>
    </row>
    <row r="1488" spans="6:11">
      <c r="F1488" s="1"/>
      <c r="G1488" s="1"/>
      <c r="H1488" s="1"/>
      <c r="I1488" s="1"/>
      <c r="J1488" s="1"/>
      <c r="K1488" s="1"/>
    </row>
    <row r="1489" spans="6:11">
      <c r="F1489" s="1"/>
      <c r="G1489" s="1"/>
      <c r="H1489" s="1"/>
      <c r="I1489" s="1"/>
      <c r="J1489" s="1"/>
      <c r="K1489" s="1"/>
    </row>
    <row r="1490" spans="6:11">
      <c r="F1490" s="1"/>
      <c r="G1490" s="1"/>
      <c r="H1490" s="1"/>
      <c r="I1490" s="1"/>
      <c r="J1490" s="1"/>
      <c r="K1490" s="1"/>
    </row>
    <row r="1491" spans="6:11">
      <c r="F1491" s="1"/>
      <c r="G1491" s="1"/>
      <c r="H1491" s="1"/>
      <c r="I1491" s="1"/>
      <c r="J1491" s="1"/>
      <c r="K1491" s="1"/>
    </row>
    <row r="1492" spans="6:11">
      <c r="F1492" s="1"/>
      <c r="G1492" s="1"/>
      <c r="H1492" s="1"/>
      <c r="I1492" s="1"/>
      <c r="J1492" s="1"/>
      <c r="K1492" s="1"/>
    </row>
    <row r="1493" spans="6:11">
      <c r="F1493" s="1"/>
      <c r="G1493" s="1"/>
      <c r="H1493" s="1"/>
      <c r="I1493" s="1"/>
      <c r="J1493" s="1"/>
      <c r="K1493" s="1"/>
    </row>
    <row r="1494" spans="6:11">
      <c r="F1494" s="1"/>
      <c r="G1494" s="1"/>
      <c r="H1494" s="1"/>
      <c r="I1494" s="1"/>
      <c r="J1494" s="1"/>
      <c r="K1494" s="1"/>
    </row>
    <row r="1495" spans="6:11">
      <c r="F1495" s="1"/>
      <c r="G1495" s="1"/>
      <c r="H1495" s="1"/>
      <c r="I1495" s="1"/>
      <c r="J1495" s="1"/>
      <c r="K1495" s="1"/>
    </row>
    <row r="1496" spans="6:11">
      <c r="F1496" s="1"/>
      <c r="G1496" s="1"/>
      <c r="H1496" s="1"/>
      <c r="I1496" s="1"/>
      <c r="J1496" s="1"/>
      <c r="K1496" s="1"/>
    </row>
    <row r="1497" spans="6:11">
      <c r="F1497" s="1"/>
      <c r="G1497" s="1"/>
      <c r="H1497" s="1"/>
      <c r="I1497" s="1"/>
      <c r="J1497" s="1"/>
      <c r="K1497" s="1"/>
    </row>
    <row r="1498" spans="6:11">
      <c r="F1498" s="1"/>
      <c r="G1498" s="1"/>
      <c r="H1498" s="1"/>
      <c r="I1498" s="1"/>
      <c r="J1498" s="1"/>
      <c r="K1498" s="1"/>
    </row>
    <row r="1499" spans="6:11">
      <c r="F1499" s="1"/>
      <c r="G1499" s="1"/>
      <c r="H1499" s="1"/>
      <c r="I1499" s="1"/>
      <c r="J1499" s="1"/>
      <c r="K1499" s="1"/>
    </row>
    <row r="1500" spans="6:11">
      <c r="F1500" s="1"/>
      <c r="G1500" s="1"/>
      <c r="H1500" s="1"/>
      <c r="I1500" s="1"/>
      <c r="J1500" s="1"/>
      <c r="K1500" s="1"/>
    </row>
    <row r="1501" spans="6:11">
      <c r="F1501" s="1"/>
      <c r="G1501" s="1"/>
      <c r="H1501" s="1"/>
      <c r="I1501" s="1"/>
      <c r="J1501" s="1"/>
      <c r="K1501" s="1"/>
    </row>
    <row r="1502" spans="6:11">
      <c r="F1502" s="1"/>
      <c r="G1502" s="1"/>
      <c r="H1502" s="1"/>
      <c r="I1502" s="1"/>
      <c r="J1502" s="1"/>
      <c r="K1502" s="1"/>
    </row>
    <row r="1503" spans="6:11">
      <c r="F1503" s="1"/>
      <c r="G1503" s="1"/>
      <c r="H1503" s="1"/>
      <c r="I1503" s="1"/>
      <c r="J1503" s="1"/>
      <c r="K1503" s="1"/>
    </row>
    <row r="1504" spans="6:11">
      <c r="F1504" s="1"/>
      <c r="G1504" s="1"/>
      <c r="H1504" s="1"/>
      <c r="I1504" s="1"/>
      <c r="J1504" s="1"/>
      <c r="K1504" s="1"/>
    </row>
    <row r="1505" spans="6:11">
      <c r="F1505" s="1"/>
      <c r="G1505" s="1"/>
      <c r="H1505" s="1"/>
      <c r="I1505" s="1"/>
      <c r="J1505" s="1"/>
      <c r="K1505" s="1"/>
    </row>
    <row r="1506" spans="6:11">
      <c r="F1506" s="1"/>
      <c r="G1506" s="1"/>
      <c r="H1506" s="1"/>
      <c r="I1506" s="1"/>
      <c r="J1506" s="1"/>
      <c r="K1506" s="1"/>
    </row>
    <row r="1507" spans="6:11">
      <c r="F1507" s="1"/>
      <c r="G1507" s="1"/>
      <c r="H1507" s="1"/>
      <c r="I1507" s="1"/>
      <c r="J1507" s="1"/>
      <c r="K1507" s="1"/>
    </row>
    <row r="1508" spans="6:11">
      <c r="F1508" s="1"/>
      <c r="G1508" s="1"/>
      <c r="H1508" s="1"/>
      <c r="I1508" s="1"/>
      <c r="J1508" s="1"/>
      <c r="K1508" s="1"/>
    </row>
    <row r="1509" spans="6:11">
      <c r="F1509" s="1"/>
      <c r="G1509" s="1"/>
      <c r="H1509" s="1"/>
      <c r="I1509" s="1"/>
      <c r="J1509" s="1"/>
      <c r="K1509" s="1"/>
    </row>
    <row r="1510" spans="6:11">
      <c r="F1510" s="1"/>
      <c r="G1510" s="1"/>
      <c r="H1510" s="1"/>
      <c r="I1510" s="1"/>
      <c r="J1510" s="1"/>
      <c r="K1510" s="1"/>
    </row>
    <row r="1511" spans="6:11">
      <c r="F1511" s="1"/>
      <c r="G1511" s="1"/>
      <c r="H1511" s="1"/>
      <c r="I1511" s="1"/>
      <c r="J1511" s="1"/>
      <c r="K1511" s="1"/>
    </row>
    <row r="1512" spans="6:11">
      <c r="F1512" s="1"/>
      <c r="G1512" s="1"/>
      <c r="H1512" s="1"/>
      <c r="I1512" s="1"/>
      <c r="J1512" s="1"/>
      <c r="K1512" s="1"/>
    </row>
    <row r="1513" spans="6:11">
      <c r="F1513" s="1"/>
      <c r="G1513" s="1"/>
      <c r="H1513" s="1"/>
      <c r="I1513" s="1"/>
      <c r="J1513" s="1"/>
      <c r="K1513" s="1"/>
    </row>
    <row r="1514" spans="6:11">
      <c r="F1514" s="1"/>
      <c r="G1514" s="1"/>
      <c r="H1514" s="1"/>
      <c r="I1514" s="1"/>
      <c r="J1514" s="1"/>
      <c r="K1514" s="1"/>
    </row>
    <row r="1515" spans="6:11">
      <c r="F1515" s="1"/>
      <c r="G1515" s="1"/>
      <c r="H1515" s="1"/>
      <c r="I1515" s="1"/>
      <c r="J1515" s="1"/>
      <c r="K1515" s="1"/>
    </row>
    <row r="1516" spans="6:11">
      <c r="F1516" s="1"/>
      <c r="G1516" s="1"/>
      <c r="H1516" s="1"/>
      <c r="I1516" s="1"/>
      <c r="J1516" s="1"/>
      <c r="K1516" s="1"/>
    </row>
    <row r="1517" spans="6:11">
      <c r="F1517" s="1"/>
      <c r="G1517" s="1"/>
      <c r="H1517" s="1"/>
      <c r="I1517" s="1"/>
      <c r="J1517" s="1"/>
      <c r="K1517" s="1"/>
    </row>
    <row r="1518" spans="6:11">
      <c r="F1518" s="1"/>
      <c r="G1518" s="1"/>
      <c r="H1518" s="1"/>
      <c r="I1518" s="1"/>
      <c r="J1518" s="1"/>
      <c r="K1518" s="1"/>
    </row>
    <row r="1519" spans="6:11">
      <c r="F1519" s="1"/>
      <c r="G1519" s="1"/>
      <c r="H1519" s="1"/>
      <c r="I1519" s="1"/>
      <c r="J1519" s="1"/>
      <c r="K1519" s="1"/>
    </row>
    <row r="1520" spans="6:11">
      <c r="F1520" s="1"/>
      <c r="G1520" s="1"/>
      <c r="H1520" s="1"/>
      <c r="I1520" s="1"/>
      <c r="J1520" s="1"/>
      <c r="K1520" s="1"/>
    </row>
    <row r="1521" spans="6:11">
      <c r="F1521" s="1"/>
      <c r="G1521" s="1"/>
      <c r="H1521" s="1"/>
      <c r="I1521" s="1"/>
      <c r="J1521" s="1"/>
      <c r="K1521" s="1"/>
    </row>
    <row r="1522" spans="6:11">
      <c r="F1522" s="1"/>
      <c r="G1522" s="1"/>
      <c r="H1522" s="1"/>
      <c r="I1522" s="1"/>
      <c r="J1522" s="1"/>
      <c r="K1522" s="1"/>
    </row>
    <row r="1523" spans="6:11">
      <c r="F1523" s="1"/>
      <c r="G1523" s="1"/>
      <c r="H1523" s="1"/>
      <c r="I1523" s="1"/>
      <c r="J1523" s="1"/>
      <c r="K1523" s="1"/>
    </row>
    <row r="1524" spans="6:11">
      <c r="F1524" s="1"/>
      <c r="G1524" s="1"/>
      <c r="H1524" s="1"/>
      <c r="I1524" s="1"/>
      <c r="J1524" s="1"/>
      <c r="K1524" s="1"/>
    </row>
    <row r="1525" spans="6:11">
      <c r="F1525" s="1"/>
      <c r="G1525" s="1"/>
      <c r="H1525" s="1"/>
      <c r="I1525" s="1"/>
      <c r="J1525" s="1"/>
      <c r="K1525" s="1"/>
    </row>
    <row r="1526" spans="6:11">
      <c r="F1526" s="1"/>
      <c r="G1526" s="1"/>
      <c r="H1526" s="1"/>
      <c r="I1526" s="1"/>
      <c r="J1526" s="1"/>
      <c r="K1526" s="1"/>
    </row>
    <row r="1527" spans="6:11">
      <c r="F1527" s="1"/>
      <c r="G1527" s="1"/>
      <c r="H1527" s="1"/>
      <c r="I1527" s="1"/>
      <c r="J1527" s="1"/>
      <c r="K1527" s="1"/>
    </row>
    <row r="1528" spans="6:11">
      <c r="F1528" s="1"/>
      <c r="G1528" s="1"/>
      <c r="H1528" s="1"/>
      <c r="I1528" s="1"/>
      <c r="J1528" s="1"/>
      <c r="K1528" s="1"/>
    </row>
    <row r="1529" spans="6:11">
      <c r="F1529" s="1"/>
      <c r="G1529" s="1"/>
      <c r="H1529" s="1"/>
      <c r="I1529" s="1"/>
      <c r="J1529" s="1"/>
      <c r="K1529" s="1"/>
    </row>
    <row r="1530" spans="6:11">
      <c r="F1530" s="1"/>
      <c r="G1530" s="1"/>
      <c r="H1530" s="1"/>
      <c r="I1530" s="1"/>
      <c r="J1530" s="1"/>
      <c r="K1530" s="1"/>
    </row>
    <row r="1531" spans="6:11">
      <c r="F1531" s="1"/>
      <c r="G1531" s="1"/>
      <c r="H1531" s="1"/>
      <c r="I1531" s="1"/>
      <c r="J1531" s="1"/>
      <c r="K1531" s="1"/>
    </row>
    <row r="1532" spans="6:11">
      <c r="F1532" s="1"/>
      <c r="G1532" s="1"/>
      <c r="H1532" s="1"/>
      <c r="I1532" s="1"/>
      <c r="J1532" s="1"/>
      <c r="K1532" s="1"/>
    </row>
    <row r="1533" spans="6:11">
      <c r="F1533" s="1"/>
      <c r="G1533" s="1"/>
      <c r="H1533" s="1"/>
      <c r="I1533" s="1"/>
      <c r="J1533" s="1"/>
      <c r="K1533" s="1"/>
    </row>
    <row r="1534" spans="6:11">
      <c r="F1534" s="1"/>
      <c r="G1534" s="1"/>
      <c r="H1534" s="1"/>
      <c r="I1534" s="1"/>
      <c r="J1534" s="1"/>
      <c r="K1534" s="1"/>
    </row>
    <row r="1535" spans="6:11">
      <c r="F1535" s="1"/>
      <c r="G1535" s="1"/>
      <c r="H1535" s="1"/>
      <c r="I1535" s="1"/>
      <c r="J1535" s="1"/>
      <c r="K1535" s="1"/>
    </row>
    <row r="1536" spans="6:11">
      <c r="F1536" s="1"/>
      <c r="G1536" s="1"/>
      <c r="H1536" s="1"/>
      <c r="I1536" s="1"/>
      <c r="J1536" s="1"/>
      <c r="K1536" s="1"/>
    </row>
    <row r="1537" spans="6:11">
      <c r="F1537" s="1"/>
      <c r="G1537" s="1"/>
      <c r="H1537" s="1"/>
      <c r="I1537" s="1"/>
      <c r="J1537" s="1"/>
      <c r="K1537" s="1"/>
    </row>
    <row r="1538" spans="6:11">
      <c r="F1538" s="1"/>
      <c r="G1538" s="1"/>
      <c r="H1538" s="1"/>
      <c r="I1538" s="1"/>
      <c r="J1538" s="1"/>
      <c r="K1538" s="1"/>
    </row>
    <row r="1539" spans="6:11">
      <c r="F1539" s="1"/>
      <c r="G1539" s="1"/>
      <c r="H1539" s="1"/>
      <c r="I1539" s="1"/>
      <c r="J1539" s="1"/>
      <c r="K1539" s="1"/>
    </row>
    <row r="1540" spans="6:11">
      <c r="F1540" s="1"/>
      <c r="G1540" s="1"/>
      <c r="H1540" s="1"/>
      <c r="I1540" s="1"/>
      <c r="J1540" s="1"/>
      <c r="K1540" s="1"/>
    </row>
    <row r="1541" spans="6:11">
      <c r="F1541" s="1"/>
      <c r="G1541" s="1"/>
      <c r="H1541" s="1"/>
      <c r="I1541" s="1"/>
      <c r="J1541" s="1"/>
      <c r="K1541" s="1"/>
    </row>
    <row r="1542" spans="6:11">
      <c r="F1542" s="1"/>
      <c r="G1542" s="1"/>
      <c r="H1542" s="1"/>
      <c r="I1542" s="1"/>
      <c r="J1542" s="1"/>
      <c r="K1542" s="1"/>
    </row>
    <row r="1543" spans="6:11">
      <c r="F1543" s="1"/>
      <c r="G1543" s="1"/>
      <c r="H1543" s="1"/>
      <c r="I1543" s="1"/>
      <c r="J1543" s="1"/>
      <c r="K1543" s="1"/>
    </row>
    <row r="1544" spans="6:11">
      <c r="F1544" s="1"/>
      <c r="G1544" s="1"/>
      <c r="H1544" s="1"/>
      <c r="I1544" s="1"/>
      <c r="J1544" s="1"/>
      <c r="K1544" s="1"/>
    </row>
    <row r="1545" spans="6:11">
      <c r="F1545" s="1"/>
      <c r="G1545" s="1"/>
      <c r="H1545" s="1"/>
      <c r="I1545" s="1"/>
      <c r="J1545" s="1"/>
      <c r="K1545" s="1"/>
    </row>
    <row r="1546" spans="6:11">
      <c r="F1546" s="1"/>
      <c r="G1546" s="1"/>
      <c r="H1546" s="1"/>
      <c r="I1546" s="1"/>
      <c r="J1546" s="1"/>
      <c r="K1546" s="1"/>
    </row>
    <row r="1547" spans="6:11">
      <c r="F1547" s="1"/>
      <c r="G1547" s="1"/>
      <c r="H1547" s="1"/>
      <c r="I1547" s="1"/>
      <c r="J1547" s="1"/>
      <c r="K1547" s="1"/>
    </row>
    <row r="1548" spans="6:11">
      <c r="F1548" s="1"/>
      <c r="G1548" s="1"/>
      <c r="H1548" s="1"/>
      <c r="I1548" s="1"/>
      <c r="J1548" s="1"/>
      <c r="K1548" s="1"/>
    </row>
    <row r="1549" spans="6:11">
      <c r="F1549" s="1"/>
      <c r="G1549" s="1"/>
      <c r="H1549" s="1"/>
      <c r="I1549" s="1"/>
      <c r="J1549" s="1"/>
      <c r="K1549" s="1"/>
    </row>
    <row r="1550" spans="6:11">
      <c r="F1550" s="1"/>
      <c r="G1550" s="1"/>
      <c r="H1550" s="1"/>
      <c r="I1550" s="1"/>
      <c r="J1550" s="1"/>
      <c r="K1550" s="1"/>
    </row>
    <row r="1551" spans="6:11">
      <c r="F1551" s="1"/>
      <c r="G1551" s="1"/>
      <c r="H1551" s="1"/>
      <c r="I1551" s="1"/>
      <c r="J1551" s="1"/>
      <c r="K1551" s="1"/>
    </row>
    <row r="1552" spans="6:11">
      <c r="F1552" s="1"/>
      <c r="G1552" s="1"/>
      <c r="H1552" s="1"/>
      <c r="I1552" s="1"/>
      <c r="J1552" s="1"/>
      <c r="K1552" s="1"/>
    </row>
    <row r="1553" spans="6:11">
      <c r="F1553" s="1"/>
      <c r="G1553" s="1"/>
      <c r="H1553" s="1"/>
      <c r="I1553" s="1"/>
      <c r="J1553" s="1"/>
      <c r="K1553" s="1"/>
    </row>
    <row r="1554" spans="6:11">
      <c r="F1554" s="1"/>
      <c r="G1554" s="1"/>
      <c r="H1554" s="1"/>
      <c r="I1554" s="1"/>
      <c r="J1554" s="1"/>
      <c r="K1554" s="1"/>
    </row>
    <row r="1555" spans="6:11">
      <c r="F1555" s="1"/>
      <c r="G1555" s="1"/>
      <c r="H1555" s="1"/>
      <c r="I1555" s="1"/>
      <c r="J1555" s="1"/>
      <c r="K1555" s="1"/>
    </row>
    <row r="1556" spans="6:11">
      <c r="F1556" s="1"/>
      <c r="G1556" s="1"/>
      <c r="H1556" s="1"/>
      <c r="I1556" s="1"/>
      <c r="J1556" s="1"/>
      <c r="K1556" s="1"/>
    </row>
    <row r="1557" spans="6:11">
      <c r="F1557" s="1"/>
      <c r="G1557" s="1"/>
      <c r="H1557" s="1"/>
      <c r="I1557" s="1"/>
      <c r="J1557" s="1"/>
      <c r="K1557" s="1"/>
    </row>
    <row r="1558" spans="6:11">
      <c r="F1558" s="1"/>
      <c r="G1558" s="1"/>
      <c r="H1558" s="1"/>
      <c r="I1558" s="1"/>
      <c r="J1558" s="1"/>
      <c r="K1558" s="1"/>
    </row>
    <row r="1559" spans="6:11">
      <c r="F1559" s="1"/>
      <c r="G1559" s="1"/>
      <c r="H1559" s="1"/>
      <c r="I1559" s="1"/>
      <c r="J1559" s="1"/>
      <c r="K1559" s="1"/>
    </row>
    <row r="1560" spans="6:11">
      <c r="F1560" s="1"/>
      <c r="G1560" s="1"/>
      <c r="H1560" s="1"/>
      <c r="I1560" s="1"/>
      <c r="J1560" s="1"/>
      <c r="K1560" s="1"/>
    </row>
    <row r="1561" spans="6:11">
      <c r="F1561" s="1"/>
      <c r="G1561" s="1"/>
      <c r="H1561" s="1"/>
      <c r="I1561" s="1"/>
      <c r="J1561" s="1"/>
      <c r="K1561" s="1"/>
    </row>
    <row r="1562" spans="6:11">
      <c r="F1562" s="1"/>
      <c r="G1562" s="1"/>
      <c r="H1562" s="1"/>
      <c r="I1562" s="1"/>
      <c r="J1562" s="1"/>
      <c r="K1562" s="1"/>
    </row>
    <row r="1563" spans="6:11">
      <c r="F1563" s="1"/>
      <c r="G1563" s="1"/>
      <c r="H1563" s="1"/>
      <c r="I1563" s="1"/>
      <c r="J1563" s="1"/>
      <c r="K1563" s="1"/>
    </row>
    <row r="1564" spans="6:11">
      <c r="F1564" s="1"/>
      <c r="G1564" s="1"/>
      <c r="H1564" s="1"/>
      <c r="I1564" s="1"/>
      <c r="J1564" s="1"/>
      <c r="K1564" s="1"/>
    </row>
    <row r="1565" spans="6:11">
      <c r="F1565" s="1"/>
      <c r="G1565" s="1"/>
      <c r="H1565" s="1"/>
      <c r="I1565" s="1"/>
      <c r="J1565" s="1"/>
      <c r="K1565" s="1"/>
    </row>
    <row r="1566" spans="6:11">
      <c r="F1566" s="1"/>
      <c r="G1566" s="1"/>
      <c r="H1566" s="1"/>
      <c r="I1566" s="1"/>
      <c r="J1566" s="1"/>
      <c r="K1566" s="1"/>
    </row>
    <row r="1567" spans="6:11">
      <c r="F1567" s="1"/>
      <c r="G1567" s="1"/>
      <c r="H1567" s="1"/>
      <c r="I1567" s="1"/>
      <c r="J1567" s="1"/>
      <c r="K1567" s="1"/>
    </row>
    <row r="1568" spans="6:11">
      <c r="F1568" s="1"/>
      <c r="G1568" s="1"/>
      <c r="H1568" s="1"/>
      <c r="I1568" s="1"/>
      <c r="J1568" s="1"/>
      <c r="K1568" s="1"/>
    </row>
    <row r="1569" spans="6:11">
      <c r="F1569" s="1"/>
      <c r="G1569" s="1"/>
      <c r="H1569" s="1"/>
      <c r="I1569" s="1"/>
      <c r="J1569" s="1"/>
      <c r="K1569" s="1"/>
    </row>
    <row r="1570" spans="6:11">
      <c r="F1570" s="1"/>
      <c r="G1570" s="1"/>
      <c r="H1570" s="1"/>
      <c r="I1570" s="1"/>
      <c r="J1570" s="1"/>
      <c r="K1570" s="1"/>
    </row>
    <row r="1571" spans="6:11">
      <c r="F1571" s="1"/>
      <c r="G1571" s="1"/>
      <c r="H1571" s="1"/>
      <c r="I1571" s="1"/>
      <c r="J1571" s="1"/>
      <c r="K1571" s="1"/>
    </row>
    <row r="1572" spans="6:11">
      <c r="F1572" s="1"/>
      <c r="G1572" s="1"/>
      <c r="H1572" s="1"/>
      <c r="I1572" s="1"/>
      <c r="J1572" s="1"/>
      <c r="K1572" s="1"/>
    </row>
    <row r="1573" spans="6:11">
      <c r="F1573" s="1"/>
      <c r="G1573" s="1"/>
      <c r="H1573" s="1"/>
      <c r="I1573" s="1"/>
      <c r="J1573" s="1"/>
      <c r="K1573" s="1"/>
    </row>
    <row r="1574" spans="6:11">
      <c r="F1574" s="1"/>
      <c r="G1574" s="1"/>
      <c r="H1574" s="1"/>
      <c r="I1574" s="1"/>
      <c r="J1574" s="1"/>
      <c r="K1574" s="1"/>
    </row>
    <row r="1575" spans="6:11">
      <c r="F1575" s="1"/>
      <c r="G1575" s="1"/>
      <c r="H1575" s="1"/>
      <c r="I1575" s="1"/>
      <c r="J1575" s="1"/>
      <c r="K1575" s="1"/>
    </row>
    <row r="1576" spans="6:11">
      <c r="F1576" s="1"/>
      <c r="G1576" s="1"/>
      <c r="H1576" s="1"/>
      <c r="I1576" s="1"/>
      <c r="J1576" s="1"/>
      <c r="K1576" s="1"/>
    </row>
    <row r="1577" spans="6:11">
      <c r="F1577" s="1"/>
      <c r="G1577" s="1"/>
      <c r="H1577" s="1"/>
      <c r="I1577" s="1"/>
      <c r="J1577" s="1"/>
      <c r="K1577" s="1"/>
    </row>
    <row r="1578" spans="6:11">
      <c r="F1578" s="1"/>
      <c r="G1578" s="1"/>
      <c r="H1578" s="1"/>
      <c r="I1578" s="1"/>
      <c r="J1578" s="1"/>
      <c r="K1578" s="1"/>
    </row>
    <row r="1579" spans="6:11">
      <c r="F1579" s="1"/>
      <c r="G1579" s="1"/>
      <c r="H1579" s="1"/>
      <c r="I1579" s="1"/>
      <c r="J1579" s="1"/>
      <c r="K1579" s="1"/>
    </row>
    <row r="1580" spans="6:11">
      <c r="F1580" s="1"/>
      <c r="G1580" s="1"/>
      <c r="H1580" s="1"/>
      <c r="I1580" s="1"/>
      <c r="J1580" s="1"/>
      <c r="K1580" s="1"/>
    </row>
    <row r="1581" spans="6:11">
      <c r="F1581" s="1"/>
      <c r="G1581" s="1"/>
      <c r="H1581" s="1"/>
      <c r="I1581" s="1"/>
      <c r="J1581" s="1"/>
      <c r="K1581" s="1"/>
    </row>
    <row r="1582" spans="6:11">
      <c r="F1582" s="1"/>
      <c r="G1582" s="1"/>
      <c r="H1582" s="1"/>
      <c r="I1582" s="1"/>
      <c r="J1582" s="1"/>
      <c r="K1582" s="1"/>
    </row>
    <row r="1583" spans="6:11">
      <c r="F1583" s="1"/>
      <c r="G1583" s="1"/>
      <c r="H1583" s="1"/>
      <c r="I1583" s="1"/>
      <c r="J1583" s="1"/>
      <c r="K1583" s="1"/>
    </row>
    <row r="1584" spans="6:11">
      <c r="F1584" s="1"/>
      <c r="G1584" s="1"/>
      <c r="H1584" s="1"/>
      <c r="I1584" s="1"/>
      <c r="J1584" s="1"/>
      <c r="K1584" s="1"/>
    </row>
    <row r="1585" spans="6:11">
      <c r="F1585" s="1"/>
      <c r="G1585" s="1"/>
      <c r="H1585" s="1"/>
      <c r="I1585" s="1"/>
      <c r="J1585" s="1"/>
      <c r="K1585" s="1"/>
    </row>
    <row r="1586" spans="6:11">
      <c r="F1586" s="1"/>
      <c r="G1586" s="1"/>
      <c r="H1586" s="1"/>
      <c r="I1586" s="1"/>
      <c r="J1586" s="1"/>
      <c r="K1586" s="1"/>
    </row>
    <row r="1587" spans="6:11">
      <c r="F1587" s="1"/>
      <c r="G1587" s="1"/>
      <c r="H1587" s="1"/>
      <c r="I1587" s="1"/>
      <c r="J1587" s="1"/>
      <c r="K1587" s="1"/>
    </row>
    <row r="1588" spans="6:11">
      <c r="F1588" s="1"/>
      <c r="G1588" s="1"/>
      <c r="H1588" s="1"/>
      <c r="I1588" s="1"/>
      <c r="J1588" s="1"/>
      <c r="K1588" s="1"/>
    </row>
    <row r="1589" spans="6:11">
      <c r="F1589" s="1"/>
      <c r="G1589" s="1"/>
      <c r="H1589" s="1"/>
      <c r="I1589" s="1"/>
      <c r="J1589" s="1"/>
      <c r="K1589" s="1"/>
    </row>
    <row r="1590" spans="6:11">
      <c r="F1590" s="1"/>
      <c r="G1590" s="1"/>
      <c r="H1590" s="1"/>
      <c r="I1590" s="1"/>
      <c r="J1590" s="1"/>
      <c r="K1590" s="1"/>
    </row>
    <row r="1591" spans="6:11">
      <c r="F1591" s="1"/>
      <c r="G1591" s="1"/>
      <c r="H1591" s="1"/>
      <c r="I1591" s="1"/>
      <c r="J1591" s="1"/>
      <c r="K1591" s="1"/>
    </row>
    <row r="1592" spans="6:11">
      <c r="F1592" s="1"/>
      <c r="G1592" s="1"/>
      <c r="H1592" s="1"/>
      <c r="I1592" s="1"/>
      <c r="J1592" s="1"/>
      <c r="K1592" s="1"/>
    </row>
    <row r="1593" spans="6:11">
      <c r="F1593" s="1"/>
      <c r="G1593" s="1"/>
      <c r="H1593" s="1"/>
      <c r="I1593" s="1"/>
      <c r="J1593" s="1"/>
      <c r="K1593" s="1"/>
    </row>
    <row r="1594" spans="6:11">
      <c r="F1594" s="1"/>
      <c r="G1594" s="1"/>
      <c r="H1594" s="1"/>
      <c r="I1594" s="1"/>
      <c r="J1594" s="1"/>
      <c r="K1594" s="1"/>
    </row>
    <row r="1595" spans="6:11">
      <c r="F1595" s="1"/>
      <c r="G1595" s="1"/>
      <c r="H1595" s="1"/>
      <c r="I1595" s="1"/>
      <c r="J1595" s="1"/>
      <c r="K1595" s="1"/>
    </row>
    <row r="1596" spans="6:11">
      <c r="F1596" s="1"/>
      <c r="G1596" s="1"/>
      <c r="H1596" s="1"/>
      <c r="I1596" s="1"/>
      <c r="J1596" s="1"/>
      <c r="K1596" s="1"/>
    </row>
    <row r="1597" spans="6:11">
      <c r="F1597" s="1"/>
      <c r="G1597" s="1"/>
      <c r="H1597" s="1"/>
      <c r="I1597" s="1"/>
      <c r="J1597" s="1"/>
      <c r="K1597" s="1"/>
    </row>
    <row r="1598" spans="6:11">
      <c r="F1598" s="1"/>
      <c r="G1598" s="1"/>
      <c r="H1598" s="1"/>
      <c r="I1598" s="1"/>
      <c r="J1598" s="1"/>
      <c r="K1598" s="1"/>
    </row>
    <row r="1599" spans="6:11">
      <c r="F1599" s="1"/>
      <c r="G1599" s="1"/>
      <c r="H1599" s="1"/>
      <c r="I1599" s="1"/>
      <c r="J1599" s="1"/>
      <c r="K1599" s="1"/>
    </row>
    <row r="1600" spans="6:11">
      <c r="F1600" s="1"/>
      <c r="G1600" s="1"/>
      <c r="H1600" s="1"/>
      <c r="I1600" s="1"/>
      <c r="J1600" s="1"/>
      <c r="K1600" s="1"/>
    </row>
    <row r="1601" spans="6:11">
      <c r="F1601" s="1"/>
      <c r="G1601" s="1"/>
      <c r="H1601" s="1"/>
      <c r="I1601" s="1"/>
      <c r="J1601" s="1"/>
      <c r="K1601" s="1"/>
    </row>
    <row r="1602" spans="6:11">
      <c r="F1602" s="1"/>
      <c r="G1602" s="1"/>
      <c r="H1602" s="1"/>
      <c r="I1602" s="1"/>
      <c r="J1602" s="1"/>
      <c r="K1602" s="1"/>
    </row>
    <row r="1603" spans="6:11">
      <c r="F1603" s="1"/>
      <c r="G1603" s="1"/>
      <c r="H1603" s="1"/>
      <c r="I1603" s="1"/>
      <c r="J1603" s="1"/>
      <c r="K1603" s="1"/>
    </row>
    <row r="1604" spans="6:11">
      <c r="F1604" s="1"/>
      <c r="G1604" s="1"/>
      <c r="H1604" s="1"/>
      <c r="I1604" s="1"/>
      <c r="J1604" s="1"/>
      <c r="K1604" s="1"/>
    </row>
    <row r="1605" spans="6:11">
      <c r="F1605" s="1"/>
      <c r="G1605" s="1"/>
      <c r="H1605" s="1"/>
      <c r="I1605" s="1"/>
      <c r="J1605" s="1"/>
      <c r="K1605" s="1"/>
    </row>
    <row r="1606" spans="6:11">
      <c r="F1606" s="1"/>
      <c r="G1606" s="1"/>
      <c r="H1606" s="1"/>
      <c r="I1606" s="1"/>
      <c r="J1606" s="1"/>
      <c r="K1606" s="1"/>
    </row>
    <row r="1607" spans="6:11">
      <c r="F1607" s="1"/>
      <c r="G1607" s="1"/>
      <c r="H1607" s="1"/>
      <c r="I1607" s="1"/>
      <c r="J1607" s="1"/>
      <c r="K1607" s="1"/>
    </row>
    <row r="1608" spans="6:11">
      <c r="F1608" s="1"/>
      <c r="G1608" s="1"/>
      <c r="H1608" s="1"/>
      <c r="I1608" s="1"/>
      <c r="J1608" s="1"/>
      <c r="K1608" s="1"/>
    </row>
    <row r="1609" spans="6:11">
      <c r="F1609" s="1"/>
      <c r="G1609" s="1"/>
      <c r="H1609" s="1"/>
      <c r="I1609" s="1"/>
      <c r="J1609" s="1"/>
      <c r="K1609" s="1"/>
    </row>
    <row r="1610" spans="6:11">
      <c r="F1610" s="1"/>
      <c r="G1610" s="1"/>
      <c r="H1610" s="1"/>
      <c r="I1610" s="1"/>
      <c r="J1610" s="1"/>
      <c r="K1610" s="1"/>
    </row>
    <row r="1611" spans="6:11">
      <c r="F1611" s="1"/>
      <c r="G1611" s="1"/>
      <c r="H1611" s="1"/>
      <c r="I1611" s="1"/>
      <c r="J1611" s="1"/>
      <c r="K1611" s="1"/>
    </row>
    <row r="1612" spans="6:11">
      <c r="F1612" s="1"/>
      <c r="G1612" s="1"/>
      <c r="H1612" s="1"/>
      <c r="I1612" s="1"/>
      <c r="J1612" s="1"/>
      <c r="K1612" s="1"/>
    </row>
    <row r="1613" spans="6:11">
      <c r="F1613" s="1"/>
      <c r="G1613" s="1"/>
      <c r="H1613" s="1"/>
      <c r="I1613" s="1"/>
      <c r="J1613" s="1"/>
      <c r="K1613" s="1"/>
    </row>
    <row r="1614" spans="6:11">
      <c r="F1614" s="1"/>
      <c r="G1614" s="1"/>
      <c r="H1614" s="1"/>
      <c r="I1614" s="1"/>
      <c r="J1614" s="1"/>
      <c r="K1614" s="1"/>
    </row>
    <row r="1615" spans="6:11">
      <c r="F1615" s="1"/>
      <c r="G1615" s="1"/>
      <c r="H1615" s="1"/>
      <c r="I1615" s="1"/>
      <c r="J1615" s="1"/>
      <c r="K1615" s="1"/>
    </row>
    <row r="1616" spans="6:11">
      <c r="F1616" s="1"/>
      <c r="G1616" s="1"/>
      <c r="H1616" s="1"/>
      <c r="I1616" s="1"/>
      <c r="J1616" s="1"/>
      <c r="K1616" s="1"/>
    </row>
    <row r="1617" spans="6:11">
      <c r="F1617" s="1"/>
      <c r="G1617" s="1"/>
      <c r="H1617" s="1"/>
      <c r="I1617" s="1"/>
      <c r="J1617" s="1"/>
      <c r="K1617" s="1"/>
    </row>
    <row r="1618" spans="6:11">
      <c r="F1618" s="1"/>
      <c r="G1618" s="1"/>
      <c r="H1618" s="1"/>
      <c r="I1618" s="1"/>
      <c r="J1618" s="1"/>
      <c r="K1618" s="1"/>
    </row>
    <row r="1619" spans="6:11">
      <c r="F1619" s="1"/>
      <c r="G1619" s="1"/>
      <c r="H1619" s="1"/>
      <c r="I1619" s="1"/>
      <c r="J1619" s="1"/>
      <c r="K1619" s="1"/>
    </row>
    <row r="1620" spans="6:11">
      <c r="F1620" s="1"/>
      <c r="G1620" s="1"/>
      <c r="H1620" s="1"/>
      <c r="I1620" s="1"/>
      <c r="J1620" s="1"/>
      <c r="K1620" s="1"/>
    </row>
    <row r="1621" spans="6:11">
      <c r="F1621" s="1"/>
      <c r="G1621" s="1"/>
      <c r="H1621" s="1"/>
      <c r="I1621" s="1"/>
      <c r="J1621" s="1"/>
      <c r="K1621" s="1"/>
    </row>
    <row r="1622" spans="6:11">
      <c r="F1622" s="1"/>
      <c r="G1622" s="1"/>
      <c r="H1622" s="1"/>
      <c r="I1622" s="1"/>
      <c r="J1622" s="1"/>
      <c r="K1622" s="1"/>
    </row>
    <row r="1623" spans="6:11">
      <c r="F1623" s="1"/>
      <c r="G1623" s="1"/>
      <c r="H1623" s="1"/>
      <c r="I1623" s="1"/>
      <c r="J1623" s="1"/>
      <c r="K1623" s="1"/>
    </row>
    <row r="1624" spans="6:11">
      <c r="F1624" s="1"/>
      <c r="G1624" s="1"/>
      <c r="H1624" s="1"/>
      <c r="I1624" s="1"/>
      <c r="J1624" s="1"/>
      <c r="K1624" s="1"/>
    </row>
    <row r="1625" spans="6:11">
      <c r="F1625" s="1"/>
      <c r="G1625" s="1"/>
      <c r="H1625" s="1"/>
      <c r="I1625" s="1"/>
      <c r="J1625" s="1"/>
      <c r="K1625" s="1"/>
    </row>
    <row r="1626" spans="6:11">
      <c r="F1626" s="1"/>
      <c r="G1626" s="1"/>
      <c r="H1626" s="1"/>
      <c r="I1626" s="1"/>
      <c r="J1626" s="1"/>
      <c r="K1626" s="1"/>
    </row>
    <row r="1627" spans="6:11">
      <c r="F1627" s="1"/>
      <c r="G1627" s="1"/>
      <c r="H1627" s="1"/>
      <c r="I1627" s="1"/>
      <c r="J1627" s="1"/>
      <c r="K1627" s="1"/>
    </row>
    <row r="1628" spans="6:11">
      <c r="F1628" s="1"/>
      <c r="G1628" s="1"/>
      <c r="H1628" s="1"/>
      <c r="I1628" s="1"/>
      <c r="J1628" s="1"/>
      <c r="K1628" s="1"/>
    </row>
    <row r="1629" spans="6:11">
      <c r="F1629" s="1"/>
      <c r="G1629" s="1"/>
      <c r="H1629" s="1"/>
      <c r="I1629" s="1"/>
      <c r="J1629" s="1"/>
      <c r="K1629" s="1"/>
    </row>
    <row r="1630" spans="6:11">
      <c r="F1630" s="1"/>
      <c r="G1630" s="1"/>
      <c r="H1630" s="1"/>
      <c r="I1630" s="1"/>
      <c r="J1630" s="1"/>
      <c r="K1630" s="1"/>
    </row>
    <row r="1631" spans="6:11">
      <c r="F1631" s="1"/>
      <c r="G1631" s="1"/>
      <c r="H1631" s="1"/>
      <c r="I1631" s="1"/>
      <c r="J1631" s="1"/>
      <c r="K1631" s="1"/>
    </row>
    <row r="1632" spans="6:11">
      <c r="F1632" s="1"/>
      <c r="G1632" s="1"/>
      <c r="H1632" s="1"/>
      <c r="I1632" s="1"/>
      <c r="J1632" s="1"/>
      <c r="K1632" s="1"/>
    </row>
    <row r="1633" spans="6:11">
      <c r="F1633" s="1"/>
      <c r="G1633" s="1"/>
      <c r="H1633" s="1"/>
      <c r="I1633" s="1"/>
      <c r="J1633" s="1"/>
      <c r="K1633" s="1"/>
    </row>
    <row r="1634" spans="6:11">
      <c r="F1634" s="1"/>
      <c r="G1634" s="1"/>
      <c r="H1634" s="1"/>
      <c r="I1634" s="1"/>
      <c r="J1634" s="1"/>
      <c r="K1634" s="1"/>
    </row>
    <row r="1635" spans="6:11">
      <c r="F1635" s="1"/>
      <c r="G1635" s="1"/>
      <c r="H1635" s="1"/>
      <c r="I1635" s="1"/>
      <c r="J1635" s="1"/>
      <c r="K1635" s="1"/>
    </row>
    <row r="1636" spans="6:11">
      <c r="F1636" s="1"/>
      <c r="G1636" s="1"/>
      <c r="H1636" s="1"/>
      <c r="I1636" s="1"/>
      <c r="J1636" s="1"/>
      <c r="K1636" s="1"/>
    </row>
    <row r="1637" spans="6:11">
      <c r="F1637" s="1"/>
      <c r="G1637" s="1"/>
      <c r="H1637" s="1"/>
      <c r="I1637" s="1"/>
      <c r="J1637" s="1"/>
      <c r="K1637" s="1"/>
    </row>
    <row r="1638" spans="6:11">
      <c r="F1638" s="1"/>
      <c r="G1638" s="1"/>
      <c r="H1638" s="1"/>
      <c r="I1638" s="1"/>
      <c r="J1638" s="1"/>
      <c r="K1638" s="1"/>
    </row>
    <row r="1639" spans="6:11">
      <c r="F1639" s="1"/>
      <c r="G1639" s="1"/>
      <c r="H1639" s="1"/>
      <c r="I1639" s="1"/>
      <c r="J1639" s="1"/>
      <c r="K1639" s="1"/>
    </row>
    <row r="1640" spans="6:11">
      <c r="F1640" s="1"/>
      <c r="G1640" s="1"/>
      <c r="H1640" s="1"/>
      <c r="I1640" s="1"/>
      <c r="J1640" s="1"/>
      <c r="K1640" s="1"/>
    </row>
    <row r="1641" spans="6:11">
      <c r="F1641" s="1"/>
      <c r="G1641" s="1"/>
      <c r="H1641" s="1"/>
      <c r="I1641" s="1"/>
      <c r="J1641" s="1"/>
      <c r="K1641" s="1"/>
    </row>
    <row r="1642" spans="6:11">
      <c r="F1642" s="1"/>
      <c r="G1642" s="1"/>
      <c r="H1642" s="1"/>
      <c r="I1642" s="1"/>
      <c r="J1642" s="1"/>
      <c r="K1642" s="1"/>
    </row>
    <row r="1643" spans="6:11">
      <c r="F1643" s="1"/>
      <c r="G1643" s="1"/>
      <c r="H1643" s="1"/>
      <c r="I1643" s="1"/>
      <c r="J1643" s="1"/>
      <c r="K1643" s="1"/>
    </row>
    <row r="1644" spans="6:11">
      <c r="F1644" s="1"/>
      <c r="G1644" s="1"/>
      <c r="H1644" s="1"/>
      <c r="I1644" s="1"/>
      <c r="J1644" s="1"/>
      <c r="K1644" s="1"/>
    </row>
    <row r="1645" spans="6:11">
      <c r="F1645" s="1"/>
      <c r="G1645" s="1"/>
      <c r="H1645" s="1"/>
      <c r="I1645" s="1"/>
      <c r="J1645" s="1"/>
      <c r="K1645" s="1"/>
    </row>
    <row r="1646" spans="6:11">
      <c r="F1646" s="1"/>
      <c r="G1646" s="1"/>
      <c r="H1646" s="1"/>
      <c r="I1646" s="1"/>
      <c r="J1646" s="1"/>
      <c r="K1646" s="1"/>
    </row>
    <row r="1647" spans="6:11">
      <c r="F1647" s="1"/>
      <c r="G1647" s="1"/>
      <c r="H1647" s="1"/>
      <c r="I1647" s="1"/>
      <c r="J1647" s="1"/>
      <c r="K1647" s="1"/>
    </row>
    <row r="1648" spans="6:11">
      <c r="F1648" s="1"/>
      <c r="G1648" s="1"/>
      <c r="H1648" s="1"/>
      <c r="I1648" s="1"/>
      <c r="J1648" s="1"/>
      <c r="K1648" s="1"/>
    </row>
    <row r="1649" spans="6:11">
      <c r="F1649" s="1"/>
      <c r="G1649" s="1"/>
      <c r="H1649" s="1"/>
      <c r="I1649" s="1"/>
      <c r="J1649" s="1"/>
      <c r="K1649" s="1"/>
    </row>
    <row r="1650" spans="6:11">
      <c r="F1650" s="1"/>
      <c r="G1650" s="1"/>
      <c r="H1650" s="1"/>
      <c r="I1650" s="1"/>
      <c r="J1650" s="1"/>
      <c r="K1650" s="1"/>
    </row>
    <row r="1651" spans="6:11">
      <c r="F1651" s="1"/>
      <c r="G1651" s="1"/>
      <c r="H1651" s="1"/>
      <c r="I1651" s="1"/>
      <c r="J1651" s="1"/>
      <c r="K1651" s="1"/>
    </row>
    <row r="1652" spans="6:11">
      <c r="F1652" s="1"/>
      <c r="G1652" s="1"/>
      <c r="H1652" s="1"/>
      <c r="I1652" s="1"/>
      <c r="J1652" s="1"/>
      <c r="K1652" s="1"/>
    </row>
    <row r="1653" spans="6:11">
      <c r="F1653" s="1"/>
      <c r="G1653" s="1"/>
      <c r="H1653" s="1"/>
      <c r="I1653" s="1"/>
      <c r="J1653" s="1"/>
      <c r="K1653" s="1"/>
    </row>
    <row r="1654" spans="6:11">
      <c r="F1654" s="1"/>
      <c r="G1654" s="1"/>
      <c r="H1654" s="1"/>
      <c r="I1654" s="1"/>
      <c r="J1654" s="1"/>
      <c r="K1654" s="1"/>
    </row>
    <row r="1655" spans="6:11">
      <c r="F1655" s="1"/>
      <c r="G1655" s="1"/>
      <c r="H1655" s="1"/>
      <c r="I1655" s="1"/>
      <c r="J1655" s="1"/>
      <c r="K1655" s="1"/>
    </row>
    <row r="1656" spans="6:11">
      <c r="F1656" s="1"/>
      <c r="G1656" s="1"/>
      <c r="H1656" s="1"/>
      <c r="I1656" s="1"/>
      <c r="J1656" s="1"/>
      <c r="K1656" s="1"/>
    </row>
    <row r="1657" spans="6:11">
      <c r="F1657" s="1"/>
      <c r="G1657" s="1"/>
      <c r="H1657" s="1"/>
      <c r="I1657" s="1"/>
      <c r="J1657" s="1"/>
      <c r="K1657" s="1"/>
    </row>
    <row r="1658" spans="6:11">
      <c r="F1658" s="1"/>
      <c r="G1658" s="1"/>
      <c r="H1658" s="1"/>
      <c r="I1658" s="1"/>
      <c r="J1658" s="1"/>
      <c r="K1658" s="1"/>
    </row>
    <row r="1659" spans="6:11">
      <c r="F1659" s="1"/>
      <c r="G1659" s="1"/>
      <c r="H1659" s="1"/>
      <c r="I1659" s="1"/>
      <c r="J1659" s="1"/>
      <c r="K1659" s="1"/>
    </row>
    <row r="1660" spans="6:11">
      <c r="F1660" s="1"/>
      <c r="G1660" s="1"/>
      <c r="H1660" s="1"/>
      <c r="I1660" s="1"/>
      <c r="J1660" s="1"/>
      <c r="K1660" s="1"/>
    </row>
    <row r="1661" spans="6:11">
      <c r="F1661" s="1"/>
      <c r="G1661" s="1"/>
      <c r="H1661" s="1"/>
      <c r="I1661" s="1"/>
      <c r="J1661" s="1"/>
      <c r="K1661" s="1"/>
    </row>
    <row r="1662" spans="6:11">
      <c r="F1662" s="1"/>
      <c r="G1662" s="1"/>
      <c r="H1662" s="1"/>
      <c r="I1662" s="1"/>
      <c r="J1662" s="1"/>
      <c r="K1662" s="1"/>
    </row>
    <row r="1663" spans="6:11">
      <c r="F1663" s="1"/>
      <c r="G1663" s="1"/>
      <c r="H1663" s="1"/>
      <c r="I1663" s="1"/>
      <c r="J1663" s="1"/>
      <c r="K1663" s="1"/>
    </row>
    <row r="1664" spans="6:11">
      <c r="F1664" s="1"/>
      <c r="G1664" s="1"/>
      <c r="H1664" s="1"/>
      <c r="I1664" s="1"/>
      <c r="J1664" s="1"/>
      <c r="K1664" s="1"/>
    </row>
    <row r="1665" spans="6:11">
      <c r="F1665" s="1"/>
      <c r="G1665" s="1"/>
      <c r="H1665" s="1"/>
      <c r="I1665" s="1"/>
      <c r="J1665" s="1"/>
      <c r="K1665" s="1"/>
    </row>
    <row r="1666" spans="6:11">
      <c r="F1666" s="1"/>
      <c r="G1666" s="1"/>
      <c r="H1666" s="1"/>
      <c r="I1666" s="1"/>
      <c r="J1666" s="1"/>
      <c r="K1666" s="1"/>
    </row>
    <row r="1667" spans="6:11">
      <c r="F1667" s="1"/>
      <c r="G1667" s="1"/>
      <c r="H1667" s="1"/>
      <c r="I1667" s="1"/>
      <c r="J1667" s="1"/>
      <c r="K1667" s="1"/>
    </row>
    <row r="1668" spans="6:11">
      <c r="F1668" s="1"/>
      <c r="G1668" s="1"/>
      <c r="H1668" s="1"/>
      <c r="I1668" s="1"/>
      <c r="J1668" s="1"/>
      <c r="K1668" s="1"/>
    </row>
    <row r="1669" spans="6:11">
      <c r="F1669" s="1"/>
      <c r="G1669" s="1"/>
      <c r="H1669" s="1"/>
      <c r="I1669" s="1"/>
      <c r="J1669" s="1"/>
      <c r="K1669" s="1"/>
    </row>
    <row r="1670" spans="6:11">
      <c r="F1670" s="1"/>
      <c r="G1670" s="1"/>
      <c r="H1670" s="1"/>
      <c r="I1670" s="1"/>
      <c r="J1670" s="1"/>
      <c r="K1670" s="1"/>
    </row>
    <row r="1671" spans="6:11">
      <c r="F1671" s="1"/>
      <c r="G1671" s="1"/>
      <c r="H1671" s="1"/>
      <c r="I1671" s="1"/>
      <c r="J1671" s="1"/>
      <c r="K1671" s="1"/>
    </row>
    <row r="1672" spans="6:11">
      <c r="F1672" s="1"/>
      <c r="G1672" s="1"/>
      <c r="H1672" s="1"/>
      <c r="I1672" s="1"/>
      <c r="J1672" s="1"/>
      <c r="K1672" s="1"/>
    </row>
    <row r="1673" spans="6:11">
      <c r="F1673" s="1"/>
      <c r="G1673" s="1"/>
      <c r="H1673" s="1"/>
      <c r="I1673" s="1"/>
      <c r="J1673" s="1"/>
      <c r="K1673" s="1"/>
    </row>
    <row r="1674" spans="6:11">
      <c r="F1674" s="1"/>
      <c r="G1674" s="1"/>
      <c r="H1674" s="1"/>
      <c r="I1674" s="1"/>
      <c r="J1674" s="1"/>
      <c r="K1674" s="1"/>
    </row>
    <row r="1675" spans="6:11">
      <c r="F1675" s="1"/>
      <c r="G1675" s="1"/>
      <c r="H1675" s="1"/>
      <c r="I1675" s="1"/>
      <c r="J1675" s="1"/>
      <c r="K1675" s="1"/>
    </row>
    <row r="1676" spans="6:11">
      <c r="F1676" s="1"/>
      <c r="G1676" s="1"/>
      <c r="H1676" s="1"/>
      <c r="I1676" s="1"/>
      <c r="J1676" s="1"/>
      <c r="K1676" s="1"/>
    </row>
    <row r="1677" spans="6:11">
      <c r="F1677" s="1"/>
      <c r="G1677" s="1"/>
      <c r="H1677" s="1"/>
      <c r="I1677" s="1"/>
      <c r="J1677" s="1"/>
      <c r="K1677" s="1"/>
    </row>
    <row r="1678" spans="6:11">
      <c r="F1678" s="1"/>
      <c r="G1678" s="1"/>
      <c r="H1678" s="1"/>
      <c r="I1678" s="1"/>
      <c r="J1678" s="1"/>
      <c r="K1678" s="1"/>
    </row>
    <row r="1679" spans="6:11">
      <c r="F1679" s="1"/>
      <c r="G1679" s="1"/>
      <c r="H1679" s="1"/>
      <c r="I1679" s="1"/>
      <c r="J1679" s="1"/>
      <c r="K1679" s="1"/>
    </row>
    <row r="1680" spans="6:11">
      <c r="F1680" s="1"/>
      <c r="G1680" s="1"/>
      <c r="H1680" s="1"/>
      <c r="I1680" s="1"/>
      <c r="J1680" s="1"/>
      <c r="K1680" s="1"/>
    </row>
    <row r="1681" spans="6:11">
      <c r="F1681" s="1"/>
      <c r="G1681" s="1"/>
      <c r="H1681" s="1"/>
      <c r="I1681" s="1"/>
      <c r="J1681" s="1"/>
      <c r="K1681" s="1"/>
    </row>
    <row r="1682" spans="6:11">
      <c r="F1682" s="1"/>
      <c r="G1682" s="1"/>
      <c r="H1682" s="1"/>
      <c r="I1682" s="1"/>
      <c r="J1682" s="1"/>
      <c r="K1682" s="1"/>
    </row>
    <row r="1683" spans="6:11">
      <c r="F1683" s="1"/>
      <c r="G1683" s="1"/>
      <c r="H1683" s="1"/>
      <c r="I1683" s="1"/>
      <c r="J1683" s="1"/>
      <c r="K1683" s="1"/>
    </row>
    <row r="1684" spans="6:11">
      <c r="F1684" s="1"/>
      <c r="G1684" s="1"/>
      <c r="H1684" s="1"/>
      <c r="I1684" s="1"/>
      <c r="J1684" s="1"/>
      <c r="K1684" s="1"/>
    </row>
    <row r="1685" spans="6:11">
      <c r="F1685" s="1"/>
      <c r="G1685" s="1"/>
      <c r="H1685" s="1"/>
      <c r="I1685" s="1"/>
      <c r="J1685" s="1"/>
      <c r="K1685" s="1"/>
    </row>
    <row r="1686" spans="6:11">
      <c r="F1686" s="1"/>
      <c r="G1686" s="1"/>
      <c r="H1686" s="1"/>
      <c r="I1686" s="1"/>
      <c r="J1686" s="1"/>
      <c r="K1686" s="1"/>
    </row>
    <row r="1687" spans="6:11">
      <c r="F1687" s="1"/>
      <c r="G1687" s="1"/>
      <c r="H1687" s="1"/>
      <c r="I1687" s="1"/>
      <c r="J1687" s="1"/>
      <c r="K1687" s="1"/>
    </row>
    <row r="1688" spans="6:11">
      <c r="F1688" s="1"/>
      <c r="G1688" s="1"/>
      <c r="H1688" s="1"/>
      <c r="I1688" s="1"/>
      <c r="J1688" s="1"/>
      <c r="K1688" s="1"/>
    </row>
    <row r="1689" spans="6:11">
      <c r="F1689" s="1"/>
      <c r="G1689" s="1"/>
      <c r="H1689" s="1"/>
      <c r="I1689" s="1"/>
      <c r="J1689" s="1"/>
      <c r="K1689" s="1"/>
    </row>
    <row r="1690" spans="6:11">
      <c r="F1690" s="1"/>
      <c r="G1690" s="1"/>
      <c r="H1690" s="1"/>
      <c r="I1690" s="1"/>
      <c r="J1690" s="1"/>
      <c r="K1690" s="1"/>
    </row>
    <row r="1691" spans="6:11">
      <c r="F1691" s="1"/>
      <c r="G1691" s="1"/>
      <c r="H1691" s="1"/>
      <c r="I1691" s="1"/>
      <c r="J1691" s="1"/>
      <c r="K1691" s="1"/>
    </row>
    <row r="1692" spans="6:11">
      <c r="F1692" s="1"/>
      <c r="G1692" s="1"/>
      <c r="H1692" s="1"/>
      <c r="I1692" s="1"/>
      <c r="J1692" s="1"/>
      <c r="K1692" s="1"/>
    </row>
    <row r="1693" spans="6:11">
      <c r="F1693" s="1"/>
      <c r="G1693" s="1"/>
      <c r="H1693" s="1"/>
      <c r="I1693" s="1"/>
      <c r="J1693" s="1"/>
      <c r="K1693" s="1"/>
    </row>
    <row r="1694" spans="6:11">
      <c r="F1694" s="1"/>
      <c r="G1694" s="1"/>
      <c r="H1694" s="1"/>
      <c r="I1694" s="1"/>
      <c r="J1694" s="1"/>
      <c r="K1694" s="1"/>
    </row>
    <row r="1695" spans="6:11">
      <c r="F1695" s="1"/>
      <c r="G1695" s="1"/>
      <c r="H1695" s="1"/>
      <c r="I1695" s="1"/>
      <c r="J1695" s="1"/>
      <c r="K1695" s="1"/>
    </row>
    <row r="1696" spans="6:11">
      <c r="F1696" s="1"/>
      <c r="G1696" s="1"/>
      <c r="H1696" s="1"/>
      <c r="I1696" s="1"/>
      <c r="J1696" s="1"/>
      <c r="K1696" s="1"/>
    </row>
    <row r="1697" spans="6:11">
      <c r="F1697" s="1"/>
      <c r="G1697" s="1"/>
      <c r="H1697" s="1"/>
      <c r="I1697" s="1"/>
      <c r="J1697" s="1"/>
      <c r="K1697" s="1"/>
    </row>
    <row r="1698" spans="6:11">
      <c r="F1698" s="1"/>
      <c r="G1698" s="1"/>
      <c r="H1698" s="1"/>
      <c r="I1698" s="1"/>
      <c r="J1698" s="1"/>
      <c r="K1698" s="1"/>
    </row>
    <row r="1699" spans="6:11">
      <c r="F1699" s="1"/>
      <c r="G1699" s="1"/>
      <c r="H1699" s="1"/>
      <c r="I1699" s="1"/>
      <c r="J1699" s="1"/>
      <c r="K1699" s="1"/>
    </row>
    <row r="1700" spans="6:11">
      <c r="F1700" s="1"/>
      <c r="G1700" s="1"/>
      <c r="H1700" s="1"/>
      <c r="I1700" s="1"/>
      <c r="J1700" s="1"/>
      <c r="K1700" s="1"/>
    </row>
    <row r="1701" spans="6:11">
      <c r="F1701" s="1"/>
      <c r="G1701" s="1"/>
      <c r="H1701" s="1"/>
      <c r="I1701" s="1"/>
      <c r="J1701" s="1"/>
      <c r="K1701" s="1"/>
    </row>
    <row r="1702" spans="6:11">
      <c r="F1702" s="1"/>
      <c r="G1702" s="1"/>
      <c r="H1702" s="1"/>
      <c r="I1702" s="1"/>
      <c r="J1702" s="1"/>
      <c r="K1702" s="1"/>
    </row>
    <row r="1703" spans="6:11">
      <c r="F1703" s="1"/>
      <c r="G1703" s="1"/>
      <c r="H1703" s="1"/>
      <c r="I1703" s="1"/>
      <c r="J1703" s="1"/>
      <c r="K1703" s="1"/>
    </row>
    <row r="1704" spans="6:11">
      <c r="F1704" s="1"/>
      <c r="G1704" s="1"/>
      <c r="H1704" s="1"/>
      <c r="I1704" s="1"/>
      <c r="J1704" s="1"/>
      <c r="K1704" s="1"/>
    </row>
    <row r="1705" spans="6:11">
      <c r="F1705" s="1"/>
      <c r="G1705" s="1"/>
      <c r="H1705" s="1"/>
      <c r="I1705" s="1"/>
      <c r="J1705" s="1"/>
      <c r="K1705" s="1"/>
    </row>
    <row r="1706" spans="6:11">
      <c r="F1706" s="1"/>
      <c r="G1706" s="1"/>
      <c r="H1706" s="1"/>
      <c r="I1706" s="1"/>
      <c r="J1706" s="1"/>
      <c r="K1706" s="1"/>
    </row>
    <row r="1707" spans="6:11">
      <c r="F1707" s="1"/>
      <c r="G1707" s="1"/>
      <c r="H1707" s="1"/>
      <c r="I1707" s="1"/>
      <c r="J1707" s="1"/>
      <c r="K1707" s="1"/>
    </row>
    <row r="1708" spans="6:11">
      <c r="F1708" s="1"/>
      <c r="G1708" s="1"/>
      <c r="H1708" s="1"/>
      <c r="I1708" s="1"/>
      <c r="J1708" s="1"/>
      <c r="K1708" s="1"/>
    </row>
    <row r="1709" spans="6:11">
      <c r="F1709" s="1"/>
      <c r="G1709" s="1"/>
      <c r="H1709" s="1"/>
      <c r="I1709" s="1"/>
      <c r="J1709" s="1"/>
      <c r="K1709" s="1"/>
    </row>
    <row r="1710" spans="6:11">
      <c r="F1710" s="1"/>
      <c r="G1710" s="1"/>
      <c r="H1710" s="1"/>
      <c r="I1710" s="1"/>
      <c r="J1710" s="1"/>
      <c r="K1710" s="1"/>
    </row>
    <row r="1711" spans="6:11">
      <c r="F1711" s="1"/>
      <c r="G1711" s="1"/>
      <c r="H1711" s="1"/>
      <c r="I1711" s="1"/>
      <c r="J1711" s="1"/>
      <c r="K1711" s="1"/>
    </row>
    <row r="1712" spans="6:11">
      <c r="F1712" s="1"/>
      <c r="G1712" s="1"/>
      <c r="H1712" s="1"/>
      <c r="I1712" s="1"/>
      <c r="J1712" s="1"/>
      <c r="K1712" s="1"/>
    </row>
    <row r="1713" spans="6:11">
      <c r="F1713" s="1"/>
      <c r="G1713" s="1"/>
      <c r="H1713" s="1"/>
      <c r="I1713" s="1"/>
      <c r="J1713" s="1"/>
      <c r="K1713" s="1"/>
    </row>
    <row r="1714" spans="6:11">
      <c r="F1714" s="1"/>
      <c r="G1714" s="1"/>
      <c r="H1714" s="1"/>
      <c r="I1714" s="1"/>
      <c r="J1714" s="1"/>
      <c r="K1714" s="1"/>
    </row>
    <row r="1715" spans="6:11">
      <c r="F1715" s="1"/>
      <c r="G1715" s="1"/>
      <c r="H1715" s="1"/>
      <c r="I1715" s="1"/>
      <c r="J1715" s="1"/>
      <c r="K1715" s="1"/>
    </row>
    <row r="1716" spans="6:11">
      <c r="F1716" s="1"/>
      <c r="G1716" s="1"/>
      <c r="H1716" s="1"/>
      <c r="I1716" s="1"/>
      <c r="J1716" s="1"/>
      <c r="K1716" s="1"/>
    </row>
    <row r="1717" spans="6:11">
      <c r="F1717" s="1"/>
      <c r="G1717" s="1"/>
      <c r="H1717" s="1"/>
      <c r="I1717" s="1"/>
      <c r="J1717" s="1"/>
      <c r="K1717" s="1"/>
    </row>
    <row r="1718" spans="6:11">
      <c r="F1718" s="1"/>
      <c r="G1718" s="1"/>
      <c r="H1718" s="1"/>
      <c r="I1718" s="1"/>
      <c r="J1718" s="1"/>
      <c r="K1718" s="1"/>
    </row>
    <row r="1719" spans="6:11">
      <c r="F1719" s="1"/>
      <c r="G1719" s="1"/>
      <c r="H1719" s="1"/>
      <c r="I1719" s="1"/>
      <c r="J1719" s="1"/>
      <c r="K1719" s="1"/>
    </row>
    <row r="1720" spans="6:11">
      <c r="F1720" s="1"/>
      <c r="G1720" s="1"/>
      <c r="H1720" s="1"/>
      <c r="I1720" s="1"/>
      <c r="J1720" s="1"/>
      <c r="K1720" s="1"/>
    </row>
    <row r="1721" spans="6:11">
      <c r="F1721" s="1"/>
      <c r="G1721" s="1"/>
      <c r="H1721" s="1"/>
      <c r="I1721" s="1"/>
      <c r="J1721" s="1"/>
      <c r="K1721" s="1"/>
    </row>
    <row r="1722" spans="6:11">
      <c r="F1722" s="1"/>
      <c r="G1722" s="1"/>
      <c r="H1722" s="1"/>
      <c r="I1722" s="1"/>
      <c r="J1722" s="1"/>
      <c r="K1722" s="1"/>
    </row>
    <row r="1723" spans="6:11">
      <c r="F1723" s="1"/>
      <c r="G1723" s="1"/>
      <c r="H1723" s="1"/>
      <c r="I1723" s="1"/>
      <c r="J1723" s="1"/>
      <c r="K1723" s="1"/>
    </row>
    <row r="1724" spans="6:11">
      <c r="F1724" s="1"/>
      <c r="G1724" s="1"/>
      <c r="H1724" s="1"/>
      <c r="I1724" s="1"/>
      <c r="J1724" s="1"/>
      <c r="K1724" s="1"/>
    </row>
    <row r="1725" spans="6:11">
      <c r="F1725" s="1"/>
      <c r="G1725" s="1"/>
      <c r="H1725" s="1"/>
      <c r="I1725" s="1"/>
      <c r="J1725" s="1"/>
      <c r="K1725" s="1"/>
    </row>
    <row r="1726" spans="6:11">
      <c r="F1726" s="1"/>
      <c r="G1726" s="1"/>
      <c r="H1726" s="1"/>
      <c r="I1726" s="1"/>
      <c r="J1726" s="1"/>
      <c r="K1726" s="1"/>
    </row>
    <row r="1727" spans="6:11">
      <c r="F1727" s="1"/>
      <c r="G1727" s="1"/>
      <c r="H1727" s="1"/>
      <c r="I1727" s="1"/>
      <c r="J1727" s="1"/>
      <c r="K1727" s="1"/>
    </row>
    <row r="1728" spans="6:11">
      <c r="F1728" s="1"/>
      <c r="G1728" s="1"/>
      <c r="H1728" s="1"/>
      <c r="I1728" s="1"/>
      <c r="J1728" s="1"/>
      <c r="K1728" s="1"/>
    </row>
    <row r="1729" spans="6:11">
      <c r="F1729" s="1"/>
      <c r="G1729" s="1"/>
      <c r="H1729" s="1"/>
      <c r="I1729" s="1"/>
      <c r="J1729" s="1"/>
      <c r="K1729" s="1"/>
    </row>
    <row r="1730" spans="6:11">
      <c r="F1730" s="1"/>
      <c r="G1730" s="1"/>
      <c r="H1730" s="1"/>
      <c r="I1730" s="1"/>
      <c r="J1730" s="1"/>
      <c r="K1730" s="1"/>
    </row>
    <row r="1731" spans="6:11">
      <c r="F1731" s="1"/>
      <c r="G1731" s="1"/>
      <c r="H1731" s="1"/>
      <c r="I1731" s="1"/>
      <c r="J1731" s="1"/>
      <c r="K1731" s="1"/>
    </row>
    <row r="1732" spans="6:11">
      <c r="F1732" s="1"/>
      <c r="G1732" s="1"/>
      <c r="H1732" s="1"/>
      <c r="I1732" s="1"/>
      <c r="J1732" s="1"/>
      <c r="K1732" s="1"/>
    </row>
    <row r="1733" spans="6:11">
      <c r="F1733" s="1"/>
      <c r="G1733" s="1"/>
      <c r="H1733" s="1"/>
      <c r="I1733" s="1"/>
      <c r="J1733" s="1"/>
      <c r="K1733" s="1"/>
    </row>
    <row r="1734" spans="6:11">
      <c r="F1734" s="1"/>
      <c r="G1734" s="1"/>
      <c r="H1734" s="1"/>
      <c r="I1734" s="1"/>
      <c r="J1734" s="1"/>
      <c r="K1734" s="1"/>
    </row>
    <row r="1735" spans="6:11">
      <c r="F1735" s="1"/>
      <c r="G1735" s="1"/>
      <c r="H1735" s="1"/>
      <c r="I1735" s="1"/>
      <c r="J1735" s="1"/>
      <c r="K1735" s="1"/>
    </row>
    <row r="1736" spans="6:11">
      <c r="F1736" s="1"/>
      <c r="G1736" s="1"/>
      <c r="H1736" s="1"/>
      <c r="I1736" s="1"/>
      <c r="J1736" s="1"/>
      <c r="K1736" s="1"/>
    </row>
    <row r="1737" spans="6:11">
      <c r="F1737" s="1"/>
      <c r="G1737" s="1"/>
      <c r="H1737" s="1"/>
      <c r="I1737" s="1"/>
      <c r="J1737" s="1"/>
      <c r="K1737" s="1"/>
    </row>
    <row r="1738" spans="6:11">
      <c r="F1738" s="1"/>
      <c r="G1738" s="1"/>
      <c r="H1738" s="1"/>
      <c r="I1738" s="1"/>
      <c r="J1738" s="1"/>
      <c r="K1738" s="1"/>
    </row>
    <row r="1739" spans="6:11">
      <c r="F1739" s="1"/>
      <c r="G1739" s="1"/>
      <c r="H1739" s="1"/>
      <c r="I1739" s="1"/>
      <c r="J1739" s="1"/>
      <c r="K1739" s="1"/>
    </row>
    <row r="1740" spans="6:11">
      <c r="F1740" s="1"/>
      <c r="G1740" s="1"/>
      <c r="H1740" s="1"/>
      <c r="I1740" s="1"/>
      <c r="J1740" s="1"/>
      <c r="K1740" s="1"/>
    </row>
    <row r="1741" spans="6:11">
      <c r="F1741" s="1"/>
      <c r="G1741" s="1"/>
      <c r="H1741" s="1"/>
      <c r="I1741" s="1"/>
      <c r="J1741" s="1"/>
      <c r="K1741" s="1"/>
    </row>
    <row r="1742" spans="6:11">
      <c r="F1742" s="1"/>
      <c r="G1742" s="1"/>
      <c r="H1742" s="1"/>
      <c r="I1742" s="1"/>
      <c r="J1742" s="1"/>
      <c r="K1742" s="1"/>
    </row>
    <row r="1743" spans="6:11">
      <c r="F1743" s="1"/>
      <c r="G1743" s="1"/>
      <c r="H1743" s="1"/>
      <c r="I1743" s="1"/>
      <c r="J1743" s="1"/>
      <c r="K1743" s="1"/>
    </row>
    <row r="1744" spans="6:11">
      <c r="F1744" s="1"/>
      <c r="G1744" s="1"/>
      <c r="H1744" s="1"/>
      <c r="I1744" s="1"/>
      <c r="J1744" s="1"/>
      <c r="K1744" s="1"/>
    </row>
    <row r="1745" spans="6:11">
      <c r="F1745" s="1"/>
      <c r="G1745" s="1"/>
      <c r="H1745" s="1"/>
      <c r="I1745" s="1"/>
      <c r="J1745" s="1"/>
      <c r="K1745" s="1"/>
    </row>
    <row r="1746" spans="6:11">
      <c r="F1746" s="1"/>
      <c r="G1746" s="1"/>
      <c r="H1746" s="1"/>
      <c r="I1746" s="1"/>
      <c r="J1746" s="1"/>
      <c r="K1746" s="1"/>
    </row>
    <row r="1747" spans="6:11">
      <c r="F1747" s="1"/>
      <c r="G1747" s="1"/>
      <c r="H1747" s="1"/>
      <c r="I1747" s="1"/>
      <c r="J1747" s="1"/>
      <c r="K1747" s="1"/>
    </row>
    <row r="1748" spans="6:11">
      <c r="F1748" s="1"/>
      <c r="G1748" s="1"/>
      <c r="H1748" s="1"/>
      <c r="I1748" s="1"/>
      <c r="J1748" s="1"/>
      <c r="K1748" s="1"/>
    </row>
    <row r="1749" spans="6:11">
      <c r="F1749" s="1"/>
      <c r="G1749" s="1"/>
      <c r="H1749" s="1"/>
      <c r="I1749" s="1"/>
      <c r="J1749" s="1"/>
      <c r="K1749" s="1"/>
    </row>
    <row r="1750" spans="6:11">
      <c r="F1750" s="1"/>
      <c r="G1750" s="1"/>
      <c r="H1750" s="1"/>
      <c r="I1750" s="1"/>
      <c r="J1750" s="1"/>
      <c r="K1750" s="1"/>
    </row>
    <row r="1751" spans="6:11">
      <c r="F1751" s="1"/>
      <c r="G1751" s="1"/>
      <c r="H1751" s="1"/>
      <c r="I1751" s="1"/>
      <c r="J1751" s="1"/>
      <c r="K1751" s="1"/>
    </row>
    <row r="1752" spans="6:11">
      <c r="F1752" s="1"/>
      <c r="G1752" s="1"/>
      <c r="H1752" s="1"/>
      <c r="I1752" s="1"/>
      <c r="J1752" s="1"/>
      <c r="K1752" s="1"/>
    </row>
    <row r="1753" spans="6:11">
      <c r="F1753" s="1"/>
      <c r="G1753" s="1"/>
      <c r="H1753" s="1"/>
      <c r="I1753" s="1"/>
      <c r="J1753" s="1"/>
      <c r="K1753" s="1"/>
    </row>
    <row r="1754" spans="6:11">
      <c r="F1754" s="1"/>
      <c r="G1754" s="1"/>
      <c r="H1754" s="1"/>
      <c r="I1754" s="1"/>
      <c r="J1754" s="1"/>
      <c r="K1754" s="1"/>
    </row>
    <row r="1755" spans="6:11">
      <c r="F1755" s="1"/>
      <c r="G1755" s="1"/>
      <c r="H1755" s="1"/>
      <c r="I1755" s="1"/>
      <c r="J1755" s="1"/>
      <c r="K1755" s="1"/>
    </row>
    <row r="1756" spans="6:11">
      <c r="F1756" s="1"/>
      <c r="G1756" s="1"/>
      <c r="H1756" s="1"/>
      <c r="I1756" s="1"/>
      <c r="J1756" s="1"/>
      <c r="K1756" s="1"/>
    </row>
    <row r="1757" spans="6:11">
      <c r="F1757" s="1"/>
      <c r="G1757" s="1"/>
      <c r="H1757" s="1"/>
      <c r="I1757" s="1"/>
      <c r="J1757" s="1"/>
      <c r="K1757" s="1"/>
    </row>
    <row r="1758" spans="6:11">
      <c r="F1758" s="1"/>
      <c r="G1758" s="1"/>
      <c r="H1758" s="1"/>
      <c r="I1758" s="1"/>
      <c r="J1758" s="1"/>
      <c r="K1758" s="1"/>
    </row>
    <row r="1759" spans="6:11">
      <c r="F1759" s="1"/>
      <c r="G1759" s="1"/>
      <c r="H1759" s="1"/>
      <c r="I1759" s="1"/>
      <c r="J1759" s="1"/>
      <c r="K1759" s="1"/>
    </row>
    <row r="1760" spans="6:11">
      <c r="F1760" s="1"/>
      <c r="G1760" s="1"/>
      <c r="H1760" s="1"/>
      <c r="I1760" s="1"/>
      <c r="J1760" s="1"/>
      <c r="K1760" s="1"/>
    </row>
    <row r="1761" spans="6:11">
      <c r="F1761" s="1"/>
      <c r="G1761" s="1"/>
      <c r="H1761" s="1"/>
      <c r="I1761" s="1"/>
      <c r="J1761" s="1"/>
      <c r="K1761" s="1"/>
    </row>
    <row r="1762" spans="6:11">
      <c r="F1762" s="1"/>
      <c r="G1762" s="1"/>
      <c r="H1762" s="1"/>
      <c r="I1762" s="1"/>
      <c r="J1762" s="1"/>
      <c r="K1762" s="1"/>
    </row>
    <row r="1763" spans="6:11">
      <c r="F1763" s="1"/>
      <c r="G1763" s="1"/>
      <c r="H1763" s="1"/>
      <c r="I1763" s="1"/>
      <c r="J1763" s="1"/>
      <c r="K1763" s="1"/>
    </row>
    <row r="1764" spans="6:11">
      <c r="F1764" s="1"/>
      <c r="G1764" s="1"/>
      <c r="H1764" s="1"/>
      <c r="I1764" s="1"/>
      <c r="J1764" s="1"/>
      <c r="K1764" s="1"/>
    </row>
    <row r="1765" spans="6:11">
      <c r="F1765" s="1"/>
      <c r="G1765" s="1"/>
      <c r="H1765" s="1"/>
      <c r="I1765" s="1"/>
      <c r="J1765" s="1"/>
      <c r="K1765" s="1"/>
    </row>
    <row r="1766" spans="6:11">
      <c r="F1766" s="1"/>
      <c r="G1766" s="1"/>
      <c r="H1766" s="1"/>
      <c r="I1766" s="1"/>
      <c r="J1766" s="1"/>
      <c r="K1766" s="1"/>
    </row>
    <row r="1767" spans="6:11">
      <c r="F1767" s="1"/>
      <c r="G1767" s="1"/>
      <c r="H1767" s="1"/>
      <c r="I1767" s="1"/>
      <c r="J1767" s="1"/>
      <c r="K1767" s="1"/>
    </row>
    <row r="1768" spans="6:11">
      <c r="F1768" s="1"/>
      <c r="G1768" s="1"/>
      <c r="H1768" s="1"/>
      <c r="I1768" s="1"/>
      <c r="J1768" s="1"/>
      <c r="K1768" s="1"/>
    </row>
    <row r="1769" spans="6:11">
      <c r="F1769" s="1"/>
      <c r="G1769" s="1"/>
      <c r="H1769" s="1"/>
      <c r="I1769" s="1"/>
      <c r="J1769" s="1"/>
      <c r="K1769" s="1"/>
    </row>
    <row r="1770" spans="6:11">
      <c r="F1770" s="1"/>
      <c r="G1770" s="1"/>
      <c r="H1770" s="1"/>
      <c r="I1770" s="1"/>
      <c r="J1770" s="1"/>
      <c r="K1770" s="1"/>
    </row>
    <row r="1771" spans="6:11">
      <c r="F1771" s="1"/>
      <c r="G1771" s="1"/>
      <c r="H1771" s="1"/>
      <c r="I1771" s="1"/>
      <c r="J1771" s="1"/>
      <c r="K1771" s="1"/>
    </row>
    <row r="1772" spans="6:11">
      <c r="F1772" s="1"/>
      <c r="G1772" s="1"/>
      <c r="H1772" s="1"/>
      <c r="I1772" s="1"/>
      <c r="J1772" s="1"/>
      <c r="K1772" s="1"/>
    </row>
    <row r="1773" spans="6:11">
      <c r="F1773" s="1"/>
      <c r="G1773" s="1"/>
      <c r="H1773" s="1"/>
      <c r="I1773" s="1"/>
      <c r="J1773" s="1"/>
      <c r="K1773" s="1"/>
    </row>
    <row r="1774" spans="6:11">
      <c r="F1774" s="1"/>
      <c r="G1774" s="1"/>
      <c r="H1774" s="1"/>
      <c r="I1774" s="1"/>
      <c r="J1774" s="1"/>
      <c r="K1774" s="1"/>
    </row>
    <row r="1775" spans="6:11">
      <c r="F1775" s="1"/>
      <c r="G1775" s="1"/>
      <c r="H1775" s="1"/>
      <c r="I1775" s="1"/>
      <c r="J1775" s="1"/>
      <c r="K1775" s="1"/>
    </row>
    <row r="1776" spans="6:11">
      <c r="F1776" s="1"/>
      <c r="G1776" s="1"/>
      <c r="H1776" s="1"/>
      <c r="I1776" s="1"/>
      <c r="J1776" s="1"/>
      <c r="K1776" s="1"/>
    </row>
    <row r="1777" spans="6:11">
      <c r="F1777" s="1"/>
      <c r="G1777" s="1"/>
      <c r="H1777" s="1"/>
      <c r="I1777" s="1"/>
      <c r="J1777" s="1"/>
      <c r="K1777" s="1"/>
    </row>
    <row r="1778" spans="6:11">
      <c r="F1778" s="1"/>
      <c r="G1778" s="1"/>
      <c r="H1778" s="1"/>
      <c r="I1778" s="1"/>
      <c r="J1778" s="1"/>
      <c r="K1778" s="1"/>
    </row>
    <row r="1779" spans="6:11">
      <c r="F1779" s="1"/>
      <c r="G1779" s="1"/>
      <c r="H1779" s="1"/>
      <c r="I1779" s="1"/>
      <c r="J1779" s="1"/>
      <c r="K1779" s="1"/>
    </row>
    <row r="1780" spans="6:11">
      <c r="F1780" s="1"/>
      <c r="G1780" s="1"/>
      <c r="H1780" s="1"/>
      <c r="I1780" s="1"/>
      <c r="J1780" s="1"/>
      <c r="K1780" s="1"/>
    </row>
    <row r="1781" spans="6:11">
      <c r="F1781" s="1"/>
      <c r="G1781" s="1"/>
      <c r="H1781" s="1"/>
      <c r="I1781" s="1"/>
      <c r="J1781" s="1"/>
      <c r="K1781" s="1"/>
    </row>
    <row r="1782" spans="6:11">
      <c r="F1782" s="1"/>
      <c r="G1782" s="1"/>
      <c r="H1782" s="1"/>
      <c r="I1782" s="1"/>
      <c r="J1782" s="1"/>
      <c r="K1782" s="1"/>
    </row>
    <row r="1783" spans="6:11">
      <c r="F1783" s="1"/>
      <c r="G1783" s="1"/>
      <c r="H1783" s="1"/>
      <c r="I1783" s="1"/>
      <c r="J1783" s="1"/>
      <c r="K1783" s="1"/>
    </row>
    <row r="1784" spans="6:11">
      <c r="F1784" s="1"/>
      <c r="G1784" s="1"/>
      <c r="H1784" s="1"/>
      <c r="I1784" s="1"/>
      <c r="J1784" s="1"/>
      <c r="K1784" s="1"/>
    </row>
    <row r="1785" spans="6:11">
      <c r="F1785" s="1"/>
      <c r="G1785" s="1"/>
      <c r="H1785" s="1"/>
      <c r="I1785" s="1"/>
      <c r="J1785" s="1"/>
      <c r="K1785" s="1"/>
    </row>
    <row r="1786" spans="6:11">
      <c r="F1786" s="1"/>
      <c r="G1786" s="1"/>
      <c r="H1786" s="1"/>
      <c r="I1786" s="1"/>
      <c r="J1786" s="1"/>
      <c r="K1786" s="1"/>
    </row>
    <row r="1787" spans="6:11">
      <c r="F1787" s="1"/>
      <c r="G1787" s="1"/>
      <c r="H1787" s="1"/>
      <c r="I1787" s="1"/>
      <c r="J1787" s="1"/>
      <c r="K1787" s="1"/>
    </row>
    <row r="1788" spans="6:11">
      <c r="F1788" s="1"/>
      <c r="G1788" s="1"/>
      <c r="H1788" s="1"/>
      <c r="I1788" s="1"/>
      <c r="J1788" s="1"/>
      <c r="K1788" s="1"/>
    </row>
    <row r="1789" spans="6:11">
      <c r="F1789" s="1"/>
      <c r="G1789" s="1"/>
      <c r="H1789" s="1"/>
      <c r="I1789" s="1"/>
      <c r="J1789" s="1"/>
      <c r="K1789" s="1"/>
    </row>
    <row r="1790" spans="6:11">
      <c r="F1790" s="1"/>
      <c r="G1790" s="1"/>
      <c r="H1790" s="1"/>
      <c r="I1790" s="1"/>
      <c r="J1790" s="1"/>
      <c r="K1790" s="1"/>
    </row>
    <row r="1791" spans="6:11">
      <c r="F1791" s="1"/>
      <c r="G1791" s="1"/>
      <c r="H1791" s="1"/>
      <c r="I1791" s="1"/>
      <c r="J1791" s="1"/>
      <c r="K1791" s="1"/>
    </row>
    <row r="1792" spans="6:11">
      <c r="F1792" s="1"/>
      <c r="G1792" s="1"/>
      <c r="H1792" s="1"/>
      <c r="I1792" s="1"/>
      <c r="J1792" s="1"/>
      <c r="K1792" s="1"/>
    </row>
    <row r="1793" spans="6:11">
      <c r="F1793" s="1"/>
      <c r="G1793" s="1"/>
      <c r="H1793" s="1"/>
      <c r="I1793" s="1"/>
      <c r="J1793" s="1"/>
      <c r="K1793" s="1"/>
    </row>
    <row r="1794" spans="6:11">
      <c r="F1794" s="1"/>
      <c r="G1794" s="1"/>
      <c r="H1794" s="1"/>
      <c r="I1794" s="1"/>
      <c r="J1794" s="1"/>
      <c r="K1794" s="1"/>
    </row>
    <row r="1795" spans="6:11">
      <c r="F1795" s="1"/>
      <c r="G1795" s="1"/>
      <c r="H1795" s="1"/>
      <c r="I1795" s="1"/>
      <c r="J1795" s="1"/>
      <c r="K1795" s="1"/>
    </row>
    <row r="1796" spans="6:11">
      <c r="F1796" s="1"/>
      <c r="G1796" s="1"/>
      <c r="H1796" s="1"/>
      <c r="I1796" s="1"/>
      <c r="J1796" s="1"/>
      <c r="K1796" s="1"/>
    </row>
    <row r="1797" spans="6:11">
      <c r="F1797" s="1"/>
      <c r="G1797" s="1"/>
      <c r="H1797" s="1"/>
      <c r="I1797" s="1"/>
      <c r="J1797" s="1"/>
      <c r="K1797" s="1"/>
    </row>
    <row r="1798" spans="6:11">
      <c r="F1798" s="1"/>
      <c r="G1798" s="1"/>
      <c r="H1798" s="1"/>
      <c r="I1798" s="1"/>
      <c r="J1798" s="1"/>
      <c r="K1798" s="1"/>
    </row>
    <row r="1799" spans="6:11">
      <c r="F1799" s="1"/>
      <c r="G1799" s="1"/>
      <c r="H1799" s="1"/>
      <c r="I1799" s="1"/>
      <c r="J1799" s="1"/>
      <c r="K1799" s="1"/>
    </row>
    <row r="1800" spans="6:11">
      <c r="F1800" s="1"/>
      <c r="G1800" s="1"/>
      <c r="H1800" s="1"/>
      <c r="I1800" s="1"/>
      <c r="J1800" s="1"/>
      <c r="K1800" s="1"/>
    </row>
    <row r="1801" spans="6:11">
      <c r="F1801" s="1"/>
      <c r="G1801" s="1"/>
      <c r="H1801" s="1"/>
      <c r="I1801" s="1"/>
      <c r="J1801" s="1"/>
      <c r="K1801" s="1"/>
    </row>
    <row r="1802" spans="6:11">
      <c r="F1802" s="1"/>
      <c r="G1802" s="1"/>
      <c r="H1802" s="1"/>
      <c r="I1802" s="1"/>
      <c r="J1802" s="1"/>
      <c r="K1802" s="1"/>
    </row>
    <row r="1803" spans="6:11">
      <c r="F1803" s="1"/>
      <c r="G1803" s="1"/>
      <c r="H1803" s="1"/>
      <c r="I1803" s="1"/>
      <c r="J1803" s="1"/>
      <c r="K1803" s="1"/>
    </row>
    <row r="1804" spans="6:11">
      <c r="F1804" s="1"/>
      <c r="G1804" s="1"/>
      <c r="H1804" s="1"/>
      <c r="I1804" s="1"/>
      <c r="J1804" s="1"/>
      <c r="K1804" s="1"/>
    </row>
    <row r="1805" spans="6:11">
      <c r="F1805" s="1"/>
      <c r="G1805" s="1"/>
      <c r="H1805" s="1"/>
      <c r="I1805" s="1"/>
      <c r="J1805" s="1"/>
      <c r="K1805" s="1"/>
    </row>
    <row r="1806" spans="6:11">
      <c r="F1806" s="1"/>
      <c r="G1806" s="1"/>
      <c r="H1806" s="1"/>
      <c r="I1806" s="1"/>
      <c r="J1806" s="1"/>
      <c r="K1806" s="1"/>
    </row>
    <row r="1807" spans="6:11">
      <c r="F1807" s="1"/>
      <c r="G1807" s="1"/>
      <c r="H1807" s="1"/>
      <c r="I1807" s="1"/>
      <c r="J1807" s="1"/>
      <c r="K1807" s="1"/>
    </row>
    <row r="1808" spans="6:11">
      <c r="F1808" s="1"/>
      <c r="G1808" s="1"/>
      <c r="H1808" s="1"/>
      <c r="I1808" s="1"/>
      <c r="J1808" s="1"/>
      <c r="K1808" s="1"/>
    </row>
    <row r="1809" spans="6:11">
      <c r="F1809" s="1"/>
      <c r="G1809" s="1"/>
      <c r="H1809" s="1"/>
      <c r="I1809" s="1"/>
      <c r="J1809" s="1"/>
      <c r="K1809" s="1"/>
    </row>
    <row r="1810" spans="6:11">
      <c r="F1810" s="1"/>
      <c r="G1810" s="1"/>
      <c r="H1810" s="1"/>
      <c r="I1810" s="1"/>
      <c r="J1810" s="1"/>
      <c r="K1810" s="1"/>
    </row>
    <row r="1811" spans="6:11">
      <c r="F1811" s="1"/>
      <c r="G1811" s="1"/>
      <c r="H1811" s="1"/>
      <c r="I1811" s="1"/>
      <c r="J1811" s="1"/>
      <c r="K1811" s="1"/>
    </row>
    <row r="1812" spans="6:11">
      <c r="F1812" s="1"/>
      <c r="G1812" s="1"/>
      <c r="H1812" s="1"/>
      <c r="I1812" s="1"/>
      <c r="J1812" s="1"/>
      <c r="K1812" s="1"/>
    </row>
    <row r="1813" spans="6:11">
      <c r="F1813" s="1"/>
      <c r="G1813" s="1"/>
      <c r="H1813" s="1"/>
      <c r="I1813" s="1"/>
      <c r="J1813" s="1"/>
      <c r="K1813" s="1"/>
    </row>
    <row r="1814" spans="6:11">
      <c r="F1814" s="1"/>
      <c r="G1814" s="1"/>
      <c r="H1814" s="1"/>
      <c r="I1814" s="1"/>
      <c r="J1814" s="1"/>
      <c r="K1814" s="1"/>
    </row>
    <row r="1815" spans="6:11">
      <c r="F1815" s="1"/>
      <c r="G1815" s="1"/>
      <c r="H1815" s="1"/>
      <c r="I1815" s="1"/>
      <c r="J1815" s="1"/>
      <c r="K1815" s="1"/>
    </row>
    <row r="1816" spans="6:11">
      <c r="F1816" s="1"/>
      <c r="G1816" s="1"/>
      <c r="H1816" s="1"/>
      <c r="I1816" s="1"/>
      <c r="J1816" s="1"/>
      <c r="K1816" s="1"/>
    </row>
    <row r="1817" spans="6:11">
      <c r="F1817" s="1"/>
      <c r="G1817" s="1"/>
      <c r="H1817" s="1"/>
      <c r="I1817" s="1"/>
      <c r="J1817" s="1"/>
      <c r="K1817" s="1"/>
    </row>
    <row r="1818" spans="6:11">
      <c r="F1818" s="1"/>
      <c r="G1818" s="1"/>
      <c r="H1818" s="1"/>
      <c r="I1818" s="1"/>
      <c r="J1818" s="1"/>
      <c r="K1818" s="1"/>
    </row>
    <row r="1819" spans="6:11">
      <c r="F1819" s="1"/>
      <c r="G1819" s="1"/>
      <c r="H1819" s="1"/>
      <c r="I1819" s="1"/>
      <c r="J1819" s="1"/>
      <c r="K1819" s="1"/>
    </row>
    <row r="1820" spans="6:11">
      <c r="F1820" s="1"/>
      <c r="G1820" s="1"/>
      <c r="H1820" s="1"/>
      <c r="I1820" s="1"/>
      <c r="J1820" s="1"/>
      <c r="K1820" s="1"/>
    </row>
    <row r="1821" spans="6:11">
      <c r="F1821" s="1"/>
      <c r="G1821" s="1"/>
      <c r="H1821" s="1"/>
      <c r="I1821" s="1"/>
      <c r="J1821" s="1"/>
      <c r="K1821" s="1"/>
    </row>
    <row r="1822" spans="6:11">
      <c r="F1822" s="1"/>
      <c r="G1822" s="1"/>
      <c r="H1822" s="1"/>
      <c r="I1822" s="1"/>
      <c r="J1822" s="1"/>
      <c r="K1822" s="1"/>
    </row>
    <row r="1823" spans="6:11">
      <c r="F1823" s="1"/>
      <c r="G1823" s="1"/>
      <c r="H1823" s="1"/>
      <c r="I1823" s="1"/>
      <c r="J1823" s="1"/>
      <c r="K1823" s="1"/>
    </row>
    <row r="1824" spans="6:11">
      <c r="F1824" s="1"/>
      <c r="G1824" s="1"/>
      <c r="H1824" s="1"/>
      <c r="I1824" s="1"/>
      <c r="J1824" s="1"/>
      <c r="K1824" s="1"/>
    </row>
    <row r="1825" spans="6:11">
      <c r="F1825" s="1"/>
      <c r="G1825" s="1"/>
      <c r="H1825" s="1"/>
      <c r="I1825" s="1"/>
      <c r="J1825" s="1"/>
      <c r="K1825" s="1"/>
    </row>
    <row r="1826" spans="6:11">
      <c r="F1826" s="1"/>
      <c r="G1826" s="1"/>
      <c r="H1826" s="1"/>
      <c r="I1826" s="1"/>
      <c r="J1826" s="1"/>
      <c r="K1826" s="1"/>
    </row>
    <row r="1827" spans="6:11">
      <c r="F1827" s="1"/>
      <c r="G1827" s="1"/>
      <c r="H1827" s="1"/>
      <c r="I1827" s="1"/>
      <c r="J1827" s="1"/>
      <c r="K1827" s="1"/>
    </row>
    <row r="1828" spans="6:11">
      <c r="F1828" s="1"/>
      <c r="G1828" s="1"/>
      <c r="H1828" s="1"/>
      <c r="I1828" s="1"/>
      <c r="J1828" s="1"/>
      <c r="K1828" s="1"/>
    </row>
    <row r="1829" spans="6:11">
      <c r="F1829" s="1"/>
      <c r="G1829" s="1"/>
      <c r="H1829" s="1"/>
      <c r="I1829" s="1"/>
      <c r="J1829" s="1"/>
      <c r="K1829" s="1"/>
    </row>
    <row r="1830" spans="6:11">
      <c r="F1830" s="1"/>
      <c r="G1830" s="1"/>
      <c r="H1830" s="1"/>
      <c r="I1830" s="1"/>
      <c r="J1830" s="1"/>
      <c r="K1830" s="1"/>
    </row>
    <row r="1831" spans="6:11">
      <c r="F1831" s="1"/>
      <c r="G1831" s="1"/>
      <c r="H1831" s="1"/>
      <c r="I1831" s="1"/>
      <c r="J1831" s="1"/>
      <c r="K1831" s="1"/>
    </row>
    <row r="1832" spans="6:11">
      <c r="F1832" s="1"/>
      <c r="G1832" s="1"/>
      <c r="H1832" s="1"/>
      <c r="I1832" s="1"/>
      <c r="J1832" s="1"/>
      <c r="K1832" s="1"/>
    </row>
    <row r="1833" spans="6:11">
      <c r="F1833" s="1"/>
      <c r="G1833" s="1"/>
      <c r="H1833" s="1"/>
      <c r="I1833" s="1"/>
      <c r="J1833" s="1"/>
      <c r="K1833" s="1"/>
    </row>
    <row r="1834" spans="6:11">
      <c r="F1834" s="1"/>
      <c r="G1834" s="1"/>
      <c r="H1834" s="1"/>
      <c r="I1834" s="1"/>
      <c r="J1834" s="1"/>
      <c r="K1834" s="1"/>
    </row>
    <row r="1835" spans="6:11">
      <c r="F1835" s="1"/>
      <c r="G1835" s="1"/>
      <c r="H1835" s="1"/>
      <c r="I1835" s="1"/>
      <c r="J1835" s="1"/>
      <c r="K1835" s="1"/>
    </row>
    <row r="1836" spans="6:11">
      <c r="F1836" s="1"/>
      <c r="G1836" s="1"/>
      <c r="H1836" s="1"/>
      <c r="I1836" s="1"/>
      <c r="J1836" s="1"/>
      <c r="K1836" s="1"/>
    </row>
    <row r="1837" spans="6:11">
      <c r="F1837" s="1"/>
      <c r="G1837" s="1"/>
      <c r="H1837" s="1"/>
      <c r="I1837" s="1"/>
      <c r="J1837" s="1"/>
      <c r="K1837" s="1"/>
    </row>
    <row r="1838" spans="6:11">
      <c r="F1838" s="1"/>
      <c r="G1838" s="1"/>
      <c r="H1838" s="1"/>
      <c r="I1838" s="1"/>
      <c r="J1838" s="1"/>
      <c r="K1838" s="1"/>
    </row>
    <row r="1839" spans="6:11">
      <c r="F1839" s="1"/>
      <c r="G1839" s="1"/>
      <c r="H1839" s="1"/>
      <c r="I1839" s="1"/>
      <c r="J1839" s="1"/>
      <c r="K1839" s="1"/>
    </row>
    <row r="1840" spans="6:11">
      <c r="F1840" s="1"/>
      <c r="G1840" s="1"/>
      <c r="H1840" s="1"/>
      <c r="I1840" s="1"/>
      <c r="J1840" s="1"/>
      <c r="K1840" s="1"/>
    </row>
    <row r="1841" spans="6:11">
      <c r="F1841" s="1"/>
      <c r="G1841" s="1"/>
      <c r="H1841" s="1"/>
      <c r="I1841" s="1"/>
      <c r="J1841" s="1"/>
      <c r="K1841" s="1"/>
    </row>
    <row r="1842" spans="6:11">
      <c r="F1842" s="1"/>
      <c r="G1842" s="1"/>
      <c r="H1842" s="1"/>
      <c r="I1842" s="1"/>
      <c r="J1842" s="1"/>
      <c r="K1842" s="1"/>
    </row>
    <row r="1843" spans="6:11">
      <c r="F1843" s="1"/>
      <c r="G1843" s="1"/>
      <c r="H1843" s="1"/>
      <c r="I1843" s="1"/>
      <c r="J1843" s="1"/>
      <c r="K1843" s="1"/>
    </row>
    <row r="1844" spans="6:11">
      <c r="F1844" s="1"/>
      <c r="G1844" s="1"/>
      <c r="H1844" s="1"/>
      <c r="I1844" s="1"/>
      <c r="J1844" s="1"/>
      <c r="K1844" s="1"/>
    </row>
    <row r="1845" spans="6:11">
      <c r="F1845" s="1"/>
      <c r="G1845" s="1"/>
      <c r="H1845" s="1"/>
      <c r="I1845" s="1"/>
      <c r="J1845" s="1"/>
      <c r="K1845" s="1"/>
    </row>
    <row r="1846" spans="6:11">
      <c r="F1846" s="1"/>
      <c r="G1846" s="1"/>
      <c r="H1846" s="1"/>
      <c r="I1846" s="1"/>
      <c r="J1846" s="1"/>
      <c r="K1846" s="1"/>
    </row>
    <row r="1847" spans="6:11">
      <c r="F1847" s="1"/>
      <c r="G1847" s="1"/>
      <c r="H1847" s="1"/>
      <c r="I1847" s="1"/>
      <c r="J1847" s="1"/>
      <c r="K1847" s="1"/>
    </row>
    <row r="1848" spans="6:11">
      <c r="F1848" s="1"/>
      <c r="G1848" s="1"/>
      <c r="H1848" s="1"/>
      <c r="I1848" s="1"/>
      <c r="J1848" s="1"/>
      <c r="K1848" s="1"/>
    </row>
    <row r="1849" spans="6:11">
      <c r="F1849" s="1"/>
      <c r="G1849" s="1"/>
      <c r="H1849" s="1"/>
      <c r="I1849" s="1"/>
      <c r="J1849" s="1"/>
      <c r="K1849" s="1"/>
    </row>
    <row r="1850" spans="6:11">
      <c r="F1850" s="1"/>
      <c r="G1850" s="1"/>
      <c r="H1850" s="1"/>
      <c r="I1850" s="1"/>
      <c r="J1850" s="1"/>
      <c r="K1850" s="1"/>
    </row>
    <row r="1851" spans="6:11">
      <c r="F1851" s="1"/>
      <c r="G1851" s="1"/>
      <c r="H1851" s="1"/>
      <c r="I1851" s="1"/>
      <c r="J1851" s="1"/>
      <c r="K1851" s="1"/>
    </row>
    <row r="1852" spans="6:11">
      <c r="F1852" s="1"/>
      <c r="G1852" s="1"/>
      <c r="H1852" s="1"/>
      <c r="I1852" s="1"/>
      <c r="J1852" s="1"/>
      <c r="K1852" s="1"/>
    </row>
    <row r="1853" spans="6:11">
      <c r="F1853" s="1"/>
      <c r="G1853" s="1"/>
      <c r="H1853" s="1"/>
      <c r="I1853" s="1"/>
      <c r="J1853" s="1"/>
      <c r="K1853" s="1"/>
    </row>
    <row r="1854" spans="6:11">
      <c r="F1854" s="1"/>
      <c r="G1854" s="1"/>
      <c r="H1854" s="1"/>
      <c r="I1854" s="1"/>
      <c r="J1854" s="1"/>
      <c r="K1854" s="1"/>
    </row>
    <row r="1855" spans="6:11">
      <c r="F1855" s="1"/>
      <c r="G1855" s="1"/>
      <c r="H1855" s="1"/>
      <c r="I1855" s="1"/>
      <c r="J1855" s="1"/>
      <c r="K1855" s="1"/>
    </row>
    <row r="1856" spans="6:11">
      <c r="F1856" s="1"/>
      <c r="G1856" s="1"/>
      <c r="H1856" s="1"/>
      <c r="I1856" s="1"/>
      <c r="J1856" s="1"/>
      <c r="K1856" s="1"/>
    </row>
    <row r="1857" spans="6:11">
      <c r="F1857" s="1"/>
      <c r="G1857" s="1"/>
      <c r="H1857" s="1"/>
      <c r="I1857" s="1"/>
      <c r="J1857" s="1"/>
      <c r="K1857" s="1"/>
    </row>
    <row r="1858" spans="6:11">
      <c r="F1858" s="1"/>
      <c r="G1858" s="1"/>
      <c r="H1858" s="1"/>
      <c r="I1858" s="1"/>
      <c r="J1858" s="1"/>
      <c r="K1858" s="1"/>
    </row>
    <row r="1859" spans="6:11">
      <c r="F1859" s="1"/>
      <c r="G1859" s="1"/>
      <c r="H1859" s="1"/>
      <c r="I1859" s="1"/>
      <c r="J1859" s="1"/>
      <c r="K1859" s="1"/>
    </row>
    <row r="1860" spans="6:11">
      <c r="F1860" s="1"/>
      <c r="G1860" s="1"/>
      <c r="H1860" s="1"/>
      <c r="I1860" s="1"/>
      <c r="J1860" s="1"/>
      <c r="K1860" s="1"/>
    </row>
    <row r="1861" spans="6:11">
      <c r="F1861" s="1"/>
      <c r="G1861" s="1"/>
      <c r="H1861" s="1"/>
      <c r="I1861" s="1"/>
      <c r="J1861" s="1"/>
      <c r="K1861" s="1"/>
    </row>
    <row r="1862" spans="6:11">
      <c r="F1862" s="1"/>
      <c r="G1862" s="1"/>
      <c r="H1862" s="1"/>
      <c r="I1862" s="1"/>
      <c r="J1862" s="1"/>
      <c r="K1862" s="1"/>
    </row>
    <row r="1863" spans="6:11">
      <c r="F1863" s="1"/>
      <c r="G1863" s="1"/>
      <c r="H1863" s="1"/>
      <c r="I1863" s="1"/>
      <c r="J1863" s="1"/>
      <c r="K1863" s="1"/>
    </row>
    <row r="1864" spans="6:11">
      <c r="F1864" s="1"/>
      <c r="G1864" s="1"/>
      <c r="H1864" s="1"/>
      <c r="I1864" s="1"/>
      <c r="J1864" s="1"/>
      <c r="K1864" s="1"/>
    </row>
    <row r="1865" spans="6:11">
      <c r="F1865" s="1"/>
      <c r="G1865" s="1"/>
      <c r="H1865" s="1"/>
      <c r="I1865" s="1"/>
      <c r="J1865" s="1"/>
      <c r="K1865" s="1"/>
    </row>
    <row r="1866" spans="6:11">
      <c r="F1866" s="1"/>
      <c r="G1866" s="1"/>
      <c r="H1866" s="1"/>
      <c r="I1866" s="1"/>
      <c r="J1866" s="1"/>
      <c r="K1866" s="1"/>
    </row>
    <row r="1867" spans="6:11">
      <c r="F1867" s="1"/>
      <c r="G1867" s="1"/>
      <c r="H1867" s="1"/>
      <c r="I1867" s="1"/>
      <c r="J1867" s="1"/>
      <c r="K1867" s="1"/>
    </row>
    <row r="1868" spans="6:11">
      <c r="F1868" s="1"/>
      <c r="G1868" s="1"/>
      <c r="H1868" s="1"/>
      <c r="I1868" s="1"/>
      <c r="J1868" s="1"/>
      <c r="K1868" s="1"/>
    </row>
    <row r="1869" spans="6:11">
      <c r="F1869" s="1"/>
      <c r="G1869" s="1"/>
      <c r="H1869" s="1"/>
      <c r="I1869" s="1"/>
      <c r="J1869" s="1"/>
      <c r="K1869" s="1"/>
    </row>
    <row r="1870" spans="6:11">
      <c r="F1870" s="1"/>
      <c r="G1870" s="1"/>
      <c r="H1870" s="1"/>
      <c r="I1870" s="1"/>
      <c r="J1870" s="1"/>
      <c r="K1870" s="1"/>
    </row>
    <row r="1871" spans="6:11">
      <c r="F1871" s="1"/>
      <c r="G1871" s="1"/>
      <c r="H1871" s="1"/>
      <c r="I1871" s="1"/>
      <c r="J1871" s="1"/>
      <c r="K1871" s="1"/>
    </row>
    <row r="1872" spans="6:11">
      <c r="F1872" s="1"/>
      <c r="G1872" s="1"/>
      <c r="H1872" s="1"/>
      <c r="I1872" s="1"/>
      <c r="J1872" s="1"/>
      <c r="K1872" s="1"/>
    </row>
    <row r="1873" spans="6:11">
      <c r="F1873" s="1"/>
      <c r="G1873" s="1"/>
      <c r="H1873" s="1"/>
      <c r="I1873" s="1"/>
      <c r="J1873" s="1"/>
      <c r="K1873" s="1"/>
    </row>
    <row r="1874" spans="6:11">
      <c r="F1874" s="1"/>
      <c r="G1874" s="1"/>
      <c r="H1874" s="1"/>
      <c r="I1874" s="1"/>
      <c r="J1874" s="1"/>
      <c r="K1874" s="1"/>
    </row>
    <row r="1875" spans="6:11">
      <c r="F1875" s="1"/>
      <c r="G1875" s="1"/>
      <c r="H1875" s="1"/>
      <c r="I1875" s="1"/>
      <c r="J1875" s="1"/>
      <c r="K1875" s="1"/>
    </row>
    <row r="1876" spans="6:11">
      <c r="F1876" s="1"/>
      <c r="G1876" s="1"/>
      <c r="H1876" s="1"/>
      <c r="I1876" s="1"/>
      <c r="J1876" s="1"/>
      <c r="K1876" s="1"/>
    </row>
    <row r="1877" spans="6:11">
      <c r="F1877" s="1"/>
      <c r="G1877" s="1"/>
      <c r="H1877" s="1"/>
      <c r="I1877" s="1"/>
      <c r="J1877" s="1"/>
      <c r="K1877" s="1"/>
    </row>
    <row r="1878" spans="6:11">
      <c r="F1878" s="1"/>
      <c r="G1878" s="1"/>
      <c r="H1878" s="1"/>
      <c r="I1878" s="1"/>
      <c r="J1878" s="1"/>
      <c r="K1878" s="1"/>
    </row>
    <row r="1879" spans="6:11">
      <c r="F1879" s="1"/>
      <c r="G1879" s="1"/>
      <c r="H1879" s="1"/>
      <c r="I1879" s="1"/>
      <c r="J1879" s="1"/>
      <c r="K1879" s="1"/>
    </row>
    <row r="1880" spans="6:11">
      <c r="F1880" s="1"/>
      <c r="G1880" s="1"/>
      <c r="H1880" s="1"/>
      <c r="I1880" s="1"/>
      <c r="J1880" s="1"/>
      <c r="K1880" s="1"/>
    </row>
    <row r="1881" spans="6:11">
      <c r="F1881" s="1"/>
      <c r="G1881" s="1"/>
      <c r="H1881" s="1"/>
      <c r="I1881" s="1"/>
      <c r="J1881" s="1"/>
      <c r="K1881" s="1"/>
    </row>
    <row r="1882" spans="6:11">
      <c r="F1882" s="1"/>
      <c r="G1882" s="1"/>
      <c r="H1882" s="1"/>
      <c r="I1882" s="1"/>
      <c r="J1882" s="1"/>
      <c r="K1882" s="1"/>
    </row>
    <row r="1883" spans="6:11">
      <c r="F1883" s="1"/>
      <c r="G1883" s="1"/>
      <c r="H1883" s="1"/>
      <c r="I1883" s="1"/>
      <c r="J1883" s="1"/>
      <c r="K1883" s="1"/>
    </row>
    <row r="1884" spans="6:11">
      <c r="F1884" s="1"/>
      <c r="G1884" s="1"/>
      <c r="H1884" s="1"/>
      <c r="I1884" s="1"/>
      <c r="J1884" s="1"/>
      <c r="K1884" s="1"/>
    </row>
    <row r="1885" spans="6:11">
      <c r="F1885" s="1"/>
      <c r="G1885" s="1"/>
      <c r="H1885" s="1"/>
      <c r="I1885" s="1"/>
      <c r="J1885" s="1"/>
      <c r="K1885" s="1"/>
    </row>
    <row r="1886" spans="6:11">
      <c r="F1886" s="1"/>
      <c r="G1886" s="1"/>
      <c r="H1886" s="1"/>
      <c r="I1886" s="1"/>
      <c r="J1886" s="1"/>
      <c r="K1886" s="1"/>
    </row>
    <row r="1887" spans="6:11">
      <c r="F1887" s="1"/>
      <c r="G1887" s="1"/>
      <c r="H1887" s="1"/>
      <c r="I1887" s="1"/>
      <c r="J1887" s="1"/>
      <c r="K1887" s="1"/>
    </row>
    <row r="1888" spans="6:11">
      <c r="F1888" s="1"/>
      <c r="G1888" s="1"/>
      <c r="H1888" s="1"/>
      <c r="I1888" s="1"/>
      <c r="J1888" s="1"/>
      <c r="K1888" s="1"/>
    </row>
    <row r="1889" spans="6:11">
      <c r="F1889" s="1"/>
      <c r="G1889" s="1"/>
      <c r="H1889" s="1"/>
      <c r="I1889" s="1"/>
      <c r="J1889" s="1"/>
      <c r="K1889" s="1"/>
    </row>
    <row r="1890" spans="6:11">
      <c r="F1890" s="1"/>
      <c r="G1890" s="1"/>
      <c r="H1890" s="1"/>
      <c r="I1890" s="1"/>
      <c r="J1890" s="1"/>
      <c r="K1890" s="1"/>
    </row>
    <row r="1891" spans="6:11">
      <c r="F1891" s="1"/>
      <c r="G1891" s="1"/>
      <c r="H1891" s="1"/>
      <c r="I1891" s="1"/>
      <c r="J1891" s="1"/>
      <c r="K1891" s="1"/>
    </row>
    <row r="1892" spans="6:11">
      <c r="F1892" s="1"/>
      <c r="G1892" s="1"/>
      <c r="H1892" s="1"/>
      <c r="I1892" s="1"/>
      <c r="J1892" s="1"/>
      <c r="K1892" s="1"/>
    </row>
    <row r="1893" spans="6:11">
      <c r="F1893" s="1"/>
      <c r="G1893" s="1"/>
      <c r="H1893" s="1"/>
      <c r="I1893" s="1"/>
      <c r="J1893" s="1"/>
      <c r="K1893" s="1"/>
    </row>
    <row r="1894" spans="6:11">
      <c r="F1894" s="1"/>
      <c r="G1894" s="1"/>
      <c r="H1894" s="1"/>
      <c r="I1894" s="1"/>
      <c r="J1894" s="1"/>
      <c r="K1894" s="1"/>
    </row>
    <row r="1895" spans="6:11">
      <c r="F1895" s="1"/>
      <c r="G1895" s="1"/>
      <c r="H1895" s="1"/>
      <c r="I1895" s="1"/>
      <c r="J1895" s="1"/>
      <c r="K1895" s="1"/>
    </row>
    <row r="1896" spans="6:11">
      <c r="F1896" s="1"/>
      <c r="G1896" s="1"/>
      <c r="H1896" s="1"/>
      <c r="I1896" s="1"/>
      <c r="J1896" s="1"/>
      <c r="K1896" s="1"/>
    </row>
    <row r="1897" spans="6:11">
      <c r="F1897" s="1"/>
      <c r="G1897" s="1"/>
      <c r="H1897" s="1"/>
      <c r="I1897" s="1"/>
      <c r="J1897" s="1"/>
      <c r="K1897" s="1"/>
    </row>
    <row r="1898" spans="6:11">
      <c r="F1898" s="1"/>
      <c r="G1898" s="1"/>
      <c r="H1898" s="1"/>
      <c r="I1898" s="1"/>
      <c r="J1898" s="1"/>
      <c r="K1898" s="1"/>
    </row>
    <row r="1899" spans="6:11">
      <c r="F1899" s="1"/>
      <c r="G1899" s="1"/>
      <c r="H1899" s="1"/>
      <c r="I1899" s="1"/>
      <c r="J1899" s="1"/>
      <c r="K1899" s="1"/>
    </row>
    <row r="1900" spans="6:11">
      <c r="F1900" s="1"/>
      <c r="G1900" s="1"/>
      <c r="H1900" s="1"/>
      <c r="I1900" s="1"/>
      <c r="J1900" s="1"/>
      <c r="K1900" s="1"/>
    </row>
    <row r="1901" spans="6:11">
      <c r="F1901" s="1"/>
      <c r="G1901" s="1"/>
      <c r="H1901" s="1"/>
      <c r="I1901" s="1"/>
      <c r="J1901" s="1"/>
      <c r="K1901" s="1"/>
    </row>
    <row r="1902" spans="6:11">
      <c r="F1902" s="1"/>
      <c r="G1902" s="1"/>
      <c r="H1902" s="1"/>
      <c r="I1902" s="1"/>
      <c r="J1902" s="1"/>
      <c r="K1902" s="1"/>
    </row>
    <row r="1903" spans="6:11" ht="15">
      <c r="I1903" s="21"/>
      <c r="J1903" s="21"/>
      <c r="K1903" s="21"/>
    </row>
    <row r="1904" spans="6:11" ht="15">
      <c r="I1904" s="21"/>
      <c r="J1904" s="21"/>
      <c r="K1904" s="21"/>
    </row>
    <row r="1905" spans="9:11" ht="15">
      <c r="I1905" s="21"/>
      <c r="J1905" s="21"/>
      <c r="K1905" s="21"/>
    </row>
    <row r="1906" spans="9:11" ht="15">
      <c r="I1906" s="21"/>
      <c r="J1906" s="21"/>
      <c r="K1906" s="21"/>
    </row>
    <row r="1907" spans="9:11" ht="15">
      <c r="I1907" s="21"/>
      <c r="J1907" s="21"/>
      <c r="K1907" s="21"/>
    </row>
    <row r="1908" spans="9:11" ht="15">
      <c r="I1908" s="21"/>
      <c r="J1908" s="21"/>
      <c r="K1908" s="21"/>
    </row>
  </sheetData>
  <mergeCells count="15">
    <mergeCell ref="P7:P8"/>
    <mergeCell ref="A5:F5"/>
    <mergeCell ref="I5:J5"/>
    <mergeCell ref="A6:B6"/>
    <mergeCell ref="A1:F1"/>
    <mergeCell ref="A3:F3"/>
    <mergeCell ref="A2:F2"/>
    <mergeCell ref="A4:F4"/>
    <mergeCell ref="G7:J7"/>
    <mergeCell ref="A7:A8"/>
    <mergeCell ref="B7:B8"/>
    <mergeCell ref="C7:F7"/>
    <mergeCell ref="K7:K8"/>
    <mergeCell ref="L7:N7"/>
    <mergeCell ref="O7:O8"/>
  </mergeCells>
  <phoneticPr fontId="6" type="noConversion"/>
  <conditionalFormatting sqref="D170 E484 D8:E8 E477 D20:E20 D392:E395 D426:E426 D377:E377 D551:D553 D313:D315 D282:D290 D293:D307 D457:D468 D470:D477 D479:D484 D531:D533 D566:D567 D569:D580 D642 D725 D368:D374 D378:D396 D487:D497 D507:D509 D526:D529 D514:D523 D543:D548 D617:D626 D671:D672 D683:D705">
    <cfRule type="cellIs" dxfId="80" priority="198" stopIfTrue="1" operator="equal">
      <formula>0</formula>
    </cfRule>
  </conditionalFormatting>
  <conditionalFormatting sqref="C7">
    <cfRule type="cellIs" dxfId="79" priority="112" stopIfTrue="1" operator="equal">
      <formula>0</formula>
    </cfRule>
  </conditionalFormatting>
  <conditionalFormatting sqref="L7">
    <cfRule type="cellIs" dxfId="78" priority="107" stopIfTrue="1" operator="equal">
      <formula>0</formula>
    </cfRule>
  </conditionalFormatting>
  <conditionalFormatting sqref="D325">
    <cfRule type="cellIs" dxfId="77" priority="96" stopIfTrue="1" operator="equal">
      <formula>0</formula>
    </cfRule>
  </conditionalFormatting>
  <conditionalFormatting sqref="D306:D314">
    <cfRule type="cellIs" dxfId="76" priority="97" stopIfTrue="1" operator="equal">
      <formula>0</formula>
    </cfRule>
  </conditionalFormatting>
  <conditionalFormatting sqref="D383:E383">
    <cfRule type="cellIs" dxfId="75" priority="89" stopIfTrue="1" operator="equal">
      <formula>0</formula>
    </cfRule>
  </conditionalFormatting>
  <conditionalFormatting sqref="D427:D431">
    <cfRule type="cellIs" dxfId="74" priority="87" stopIfTrue="1" operator="equal">
      <formula>0</formula>
    </cfRule>
  </conditionalFormatting>
  <conditionalFormatting sqref="D546">
    <cfRule type="cellIs" dxfId="73" priority="85" stopIfTrue="1" operator="equal">
      <formula>0</formula>
    </cfRule>
  </conditionalFormatting>
  <conditionalFormatting sqref="D549:D550 E549">
    <cfRule type="cellIs" dxfId="72" priority="84" stopIfTrue="1" operator="equal">
      <formula>0</formula>
    </cfRule>
  </conditionalFormatting>
  <conditionalFormatting sqref="D275:D280">
    <cfRule type="cellIs" dxfId="71" priority="79" stopIfTrue="1" operator="equal">
      <formula>0</formula>
    </cfRule>
  </conditionalFormatting>
  <conditionalFormatting sqref="D291">
    <cfRule type="cellIs" dxfId="70" priority="78" stopIfTrue="1" operator="equal">
      <formula>0</formula>
    </cfRule>
  </conditionalFormatting>
  <conditionalFormatting sqref="D292">
    <cfRule type="cellIs" dxfId="69" priority="77" stopIfTrue="1" operator="equal">
      <formula>0</formula>
    </cfRule>
  </conditionalFormatting>
  <conditionalFormatting sqref="D293">
    <cfRule type="cellIs" dxfId="68" priority="76" stopIfTrue="1" operator="equal">
      <formula>0</formula>
    </cfRule>
  </conditionalFormatting>
  <conditionalFormatting sqref="D294">
    <cfRule type="cellIs" dxfId="67" priority="73" stopIfTrue="1" operator="equal">
      <formula>0</formula>
    </cfRule>
  </conditionalFormatting>
  <conditionalFormatting sqref="D290">
    <cfRule type="cellIs" dxfId="66" priority="72" stopIfTrue="1" operator="equal">
      <formula>0</formula>
    </cfRule>
  </conditionalFormatting>
  <conditionalFormatting sqref="D291">
    <cfRule type="cellIs" dxfId="65" priority="71" stopIfTrue="1" operator="equal">
      <formula>0</formula>
    </cfRule>
  </conditionalFormatting>
  <conditionalFormatting sqref="D292">
    <cfRule type="cellIs" dxfId="64" priority="70" stopIfTrue="1" operator="equal">
      <formula>0</formula>
    </cfRule>
  </conditionalFormatting>
  <conditionalFormatting sqref="D293">
    <cfRule type="cellIs" dxfId="63" priority="69" stopIfTrue="1" operator="equal">
      <formula>0</formula>
    </cfRule>
  </conditionalFormatting>
  <conditionalFormatting sqref="D290">
    <cfRule type="cellIs" dxfId="62" priority="68" stopIfTrue="1" operator="equal">
      <formula>0</formula>
    </cfRule>
  </conditionalFormatting>
  <conditionalFormatting sqref="D291">
    <cfRule type="cellIs" dxfId="61" priority="67" stopIfTrue="1" operator="equal">
      <formula>0</formula>
    </cfRule>
  </conditionalFormatting>
  <conditionalFormatting sqref="D292">
    <cfRule type="cellIs" dxfId="60" priority="66" stopIfTrue="1" operator="equal">
      <formula>0</formula>
    </cfRule>
  </conditionalFormatting>
  <conditionalFormatting sqref="D293">
    <cfRule type="cellIs" dxfId="59" priority="65" stopIfTrue="1" operator="equal">
      <formula>0</formula>
    </cfRule>
  </conditionalFormatting>
  <conditionalFormatting sqref="D289">
    <cfRule type="cellIs" dxfId="58" priority="64" stopIfTrue="1" operator="equal">
      <formula>0</formula>
    </cfRule>
  </conditionalFormatting>
  <conditionalFormatting sqref="D290">
    <cfRule type="cellIs" dxfId="57" priority="63" stopIfTrue="1" operator="equal">
      <formula>0</formula>
    </cfRule>
  </conditionalFormatting>
  <conditionalFormatting sqref="D291">
    <cfRule type="cellIs" dxfId="56" priority="62" stopIfTrue="1" operator="equal">
      <formula>0</formula>
    </cfRule>
  </conditionalFormatting>
  <conditionalFormatting sqref="D292">
    <cfRule type="cellIs" dxfId="55" priority="61" stopIfTrue="1" operator="equal">
      <formula>0</formula>
    </cfRule>
  </conditionalFormatting>
  <conditionalFormatting sqref="D348:D358">
    <cfRule type="cellIs" dxfId="54" priority="60" stopIfTrue="1" operator="equal">
      <formula>0</formula>
    </cfRule>
  </conditionalFormatting>
  <conditionalFormatting sqref="D341:D344">
    <cfRule type="cellIs" dxfId="53" priority="59" stopIfTrue="1" operator="equal">
      <formula>0</formula>
    </cfRule>
  </conditionalFormatting>
  <conditionalFormatting sqref="D345:E345">
    <cfRule type="cellIs" dxfId="52" priority="58" stopIfTrue="1" operator="equal">
      <formula>0</formula>
    </cfRule>
  </conditionalFormatting>
  <conditionalFormatting sqref="D434:D443 D445:D446 E443">
    <cfRule type="cellIs" dxfId="51" priority="57" stopIfTrue="1" operator="equal">
      <formula>0</formula>
    </cfRule>
  </conditionalFormatting>
  <conditionalFormatting sqref="D499:D503">
    <cfRule type="cellIs" dxfId="50" priority="54" stopIfTrue="1" operator="equal">
      <formula>0</formula>
    </cfRule>
  </conditionalFormatting>
  <conditionalFormatting sqref="D498">
    <cfRule type="cellIs" dxfId="49" priority="53" stopIfTrue="1" operator="equal">
      <formula>0</formula>
    </cfRule>
  </conditionalFormatting>
  <conditionalFormatting sqref="D510:D513">
    <cfRule type="cellIs" dxfId="48" priority="50" stopIfTrue="1" operator="equal">
      <formula>0</formula>
    </cfRule>
  </conditionalFormatting>
  <conditionalFormatting sqref="D534:D543">
    <cfRule type="cellIs" dxfId="47" priority="49" stopIfTrue="1" operator="equal">
      <formula>0</formula>
    </cfRule>
  </conditionalFormatting>
  <conditionalFormatting sqref="D554:D561">
    <cfRule type="cellIs" dxfId="46" priority="48" stopIfTrue="1" operator="equal">
      <formula>0</formula>
    </cfRule>
  </conditionalFormatting>
  <conditionalFormatting sqref="D562:D563">
    <cfRule type="cellIs" dxfId="45" priority="47" stopIfTrue="1" operator="equal">
      <formula>0</formula>
    </cfRule>
  </conditionalFormatting>
  <conditionalFormatting sqref="D564:D565">
    <cfRule type="cellIs" dxfId="44" priority="46" stopIfTrue="1" operator="equal">
      <formula>0</formula>
    </cfRule>
  </conditionalFormatting>
  <conditionalFormatting sqref="D568">
    <cfRule type="cellIs" dxfId="43" priority="45" stopIfTrue="1" operator="equal">
      <formula>0</formula>
    </cfRule>
  </conditionalFormatting>
  <conditionalFormatting sqref="D597:D600 D585:D595 D581:D582">
    <cfRule type="cellIs" dxfId="42" priority="44" stopIfTrue="1" operator="equal">
      <formula>0</formula>
    </cfRule>
  </conditionalFormatting>
  <conditionalFormatting sqref="D583:D584 E583">
    <cfRule type="cellIs" dxfId="41" priority="43" stopIfTrue="1" operator="equal">
      <formula>0</formula>
    </cfRule>
  </conditionalFormatting>
  <conditionalFormatting sqref="D601:D609">
    <cfRule type="cellIs" dxfId="40" priority="42" stopIfTrue="1" operator="equal">
      <formula>0</formula>
    </cfRule>
  </conditionalFormatting>
  <conditionalFormatting sqref="D610:D611">
    <cfRule type="cellIs" dxfId="39" priority="41" stopIfTrue="1" operator="equal">
      <formula>0</formula>
    </cfRule>
  </conditionalFormatting>
  <conditionalFormatting sqref="D612:D613">
    <cfRule type="cellIs" dxfId="38" priority="40" stopIfTrue="1" operator="equal">
      <formula>0</formula>
    </cfRule>
  </conditionalFormatting>
  <conditionalFormatting sqref="D628:D631 D614">
    <cfRule type="cellIs" dxfId="37" priority="39" stopIfTrue="1" operator="equal">
      <formula>0</formula>
    </cfRule>
  </conditionalFormatting>
  <conditionalFormatting sqref="D615:D616 E615">
    <cfRule type="cellIs" dxfId="36" priority="38" stopIfTrue="1" operator="equal">
      <formula>0</formula>
    </cfRule>
  </conditionalFormatting>
  <conditionalFormatting sqref="D632:D639">
    <cfRule type="cellIs" dxfId="35" priority="37" stopIfTrue="1" operator="equal">
      <formula>0</formula>
    </cfRule>
  </conditionalFormatting>
  <conditionalFormatting sqref="D640:D641">
    <cfRule type="cellIs" dxfId="34" priority="36" stopIfTrue="1" operator="equal">
      <formula>0</formula>
    </cfRule>
  </conditionalFormatting>
  <conditionalFormatting sqref="D653:D656 D643:D651">
    <cfRule type="cellIs" dxfId="33" priority="33" stopIfTrue="1" operator="equal">
      <formula>0</formula>
    </cfRule>
  </conditionalFormatting>
  <conditionalFormatting sqref="D657:D658 D663:D670">
    <cfRule type="cellIs" dxfId="32" priority="32" stopIfTrue="1" operator="equal">
      <formula>0</formula>
    </cfRule>
  </conditionalFormatting>
  <conditionalFormatting sqref="D659:D662">
    <cfRule type="cellIs" dxfId="31" priority="30" stopIfTrue="1" operator="equal">
      <formula>0</formula>
    </cfRule>
  </conditionalFormatting>
  <conditionalFormatting sqref="D710:D712">
    <cfRule type="cellIs" dxfId="30" priority="22" stopIfTrue="1" operator="equal">
      <formula>0</formula>
    </cfRule>
  </conditionalFormatting>
  <conditionalFormatting sqref="D673:D676">
    <cfRule type="cellIs" dxfId="29" priority="28" stopIfTrue="1" operator="equal">
      <formula>0</formula>
    </cfRule>
  </conditionalFormatting>
  <conditionalFormatting sqref="D677:D678">
    <cfRule type="cellIs" dxfId="28" priority="27" stopIfTrue="1" operator="equal">
      <formula>0</formula>
    </cfRule>
  </conditionalFormatting>
  <conditionalFormatting sqref="D679:D682">
    <cfRule type="cellIs" dxfId="27" priority="26" stopIfTrue="1" operator="equal">
      <formula>0</formula>
    </cfRule>
  </conditionalFormatting>
  <conditionalFormatting sqref="D706:D710">
    <cfRule type="cellIs" dxfId="26" priority="23" stopIfTrue="1" operator="equal">
      <formula>0</formula>
    </cfRule>
  </conditionalFormatting>
  <conditionalFormatting sqref="D734">
    <cfRule type="cellIs" dxfId="25" priority="13" stopIfTrue="1" operator="equal">
      <formula>0</formula>
    </cfRule>
  </conditionalFormatting>
  <conditionalFormatting sqref="D713:D715">
    <cfRule type="cellIs" dxfId="24" priority="21" stopIfTrue="1" operator="equal">
      <formula>0</formula>
    </cfRule>
  </conditionalFormatting>
  <conditionalFormatting sqref="D719:D720">
    <cfRule type="cellIs" dxfId="23" priority="19" stopIfTrue="1" operator="equal">
      <formula>0</formula>
    </cfRule>
  </conditionalFormatting>
  <conditionalFormatting sqref="D716:D718">
    <cfRule type="cellIs" dxfId="22" priority="20" stopIfTrue="1" operator="equal">
      <formula>0</formula>
    </cfRule>
  </conditionalFormatting>
  <conditionalFormatting sqref="D721:D722">
    <cfRule type="cellIs" dxfId="21" priority="18" stopIfTrue="1" operator="equal">
      <formula>0</formula>
    </cfRule>
  </conditionalFormatting>
  <conditionalFormatting sqref="D722:D724">
    <cfRule type="cellIs" dxfId="20" priority="17" stopIfTrue="1" operator="equal">
      <formula>0</formula>
    </cfRule>
  </conditionalFormatting>
  <conditionalFormatting sqref="D726:D727">
    <cfRule type="cellIs" dxfId="19" priority="15" stopIfTrue="1" operator="equal">
      <formula>0</formula>
    </cfRule>
  </conditionalFormatting>
  <conditionalFormatting sqref="D728">
    <cfRule type="cellIs" dxfId="18" priority="14" stopIfTrue="1" operator="equal">
      <formula>0</formula>
    </cfRule>
  </conditionalFormatting>
  <conditionalFormatting sqref="D735:D737">
    <cfRule type="cellIs" dxfId="17" priority="12" stopIfTrue="1" operator="equal">
      <formula>0</formula>
    </cfRule>
  </conditionalFormatting>
  <conditionalFormatting sqref="D384">
    <cfRule type="cellIs" dxfId="16" priority="11" stopIfTrue="1" operator="equal">
      <formula>0</formula>
    </cfRule>
  </conditionalFormatting>
  <conditionalFormatting sqref="D519">
    <cfRule type="cellIs" dxfId="15" priority="10" stopIfTrue="1" operator="equal">
      <formula>0</formula>
    </cfRule>
  </conditionalFormatting>
  <conditionalFormatting sqref="D547">
    <cfRule type="cellIs" dxfId="14" priority="9" stopIfTrue="1" operator="equal">
      <formula>0</formula>
    </cfRule>
  </conditionalFormatting>
  <conditionalFormatting sqref="D729">
    <cfRule type="cellIs" dxfId="12" priority="7" stopIfTrue="1" operator="equal">
      <formula>0</formula>
    </cfRule>
  </conditionalFormatting>
  <conditionalFormatting sqref="D730:D732">
    <cfRule type="cellIs" dxfId="10" priority="6" stopIfTrue="1" operator="equal">
      <formula>0</formula>
    </cfRule>
  </conditionalFormatting>
  <conditionalFormatting sqref="D733">
    <cfRule type="cellIs" dxfId="6" priority="1" stopIfTrue="1" operator="equal">
      <formula>0</formula>
    </cfRule>
  </conditionalFormatting>
  <printOptions horizontalCentered="1"/>
  <pageMargins left="0.19685039370078741" right="0.19685039370078741" top="1.3779527559055118" bottom="0.98425196850393704" header="0.19685039370078741" footer="0.39370078740157483"/>
  <pageSetup paperSize="9" scale="51" fitToHeight="0" orientation="landscape" r:id="rId1"/>
  <headerFooter>
    <oddHeader>&amp;C&amp;G</oddHeader>
    <oddFooter>&amp;C&amp;G</oddFooter>
  </headerFooter>
  <rowBreaks count="4" manualBreakCount="4">
    <brk id="53" max="13" man="1"/>
    <brk id="178" max="13" man="1"/>
    <brk id="234" max="13" man="1"/>
    <brk id="705" max="1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9"/>
  <sheetViews>
    <sheetView zoomScale="80" zoomScaleNormal="80" workbookViewId="0">
      <selection activeCell="E15" sqref="E15"/>
    </sheetView>
  </sheetViews>
  <sheetFormatPr defaultRowHeight="12.75"/>
  <cols>
    <col min="1" max="1" width="5.625" style="218" customWidth="1"/>
    <col min="2" max="2" width="8.625" style="218" customWidth="1"/>
    <col min="3" max="3" width="65.875" style="222" customWidth="1"/>
    <col min="4" max="4" width="6.375" style="218" bestFit="1" customWidth="1"/>
    <col min="5" max="5" width="14.5" style="217" customWidth="1"/>
    <col min="6" max="6" width="13.625" style="141" customWidth="1"/>
    <col min="7" max="8" width="19" style="141" customWidth="1"/>
    <col min="9" max="9" width="13.625" style="141" customWidth="1"/>
    <col min="10" max="10" width="36.125" style="141" customWidth="1"/>
    <col min="11" max="16384" width="9" style="141"/>
  </cols>
  <sheetData>
    <row r="1" spans="1:10">
      <c r="A1" s="297"/>
      <c r="B1" s="297"/>
      <c r="C1" s="297"/>
      <c r="D1" s="297"/>
      <c r="E1" s="297"/>
      <c r="F1" s="297"/>
      <c r="G1" s="297"/>
    </row>
    <row r="2" spans="1:10">
      <c r="A2" s="297"/>
      <c r="B2" s="297"/>
      <c r="C2" s="297"/>
      <c r="D2" s="297"/>
      <c r="E2" s="297"/>
      <c r="F2" s="297"/>
      <c r="G2" s="297"/>
    </row>
    <row r="3" spans="1:10">
      <c r="A3" s="297"/>
      <c r="B3" s="297"/>
      <c r="C3" s="297"/>
      <c r="D3" s="297"/>
      <c r="E3" s="297"/>
      <c r="F3" s="297"/>
      <c r="G3" s="297"/>
    </row>
    <row r="4" spans="1:10" s="166" customFormat="1" ht="15" customHeight="1">
      <c r="A4" s="164"/>
      <c r="B4" s="165"/>
      <c r="C4" s="165"/>
      <c r="D4" s="165"/>
      <c r="E4" s="164"/>
      <c r="F4" s="298"/>
      <c r="G4" s="298"/>
    </row>
    <row r="5" spans="1:10" s="166" customFormat="1" ht="15" customHeight="1">
      <c r="A5" s="164"/>
      <c r="B5" s="165"/>
      <c r="C5" s="165"/>
      <c r="D5" s="165"/>
      <c r="E5" s="164"/>
      <c r="F5" s="299"/>
      <c r="G5" s="299"/>
    </row>
    <row r="6" spans="1:10" s="166" customFormat="1" ht="15" customHeight="1">
      <c r="A6" s="164"/>
      <c r="B6" s="164"/>
      <c r="C6" s="164"/>
      <c r="D6" s="167"/>
      <c r="E6" s="168"/>
      <c r="F6" s="169"/>
      <c r="G6" s="169"/>
    </row>
    <row r="7" spans="1:10" s="166" customFormat="1" ht="15" customHeight="1">
      <c r="A7" s="164"/>
      <c r="B7" s="170"/>
      <c r="C7" s="171"/>
      <c r="D7" s="167"/>
      <c r="E7" s="168"/>
      <c r="F7" s="169"/>
      <c r="G7" s="169"/>
    </row>
    <row r="8" spans="1:10" s="166" customFormat="1" ht="15" customHeight="1">
      <c r="A8" s="164"/>
      <c r="B8" s="170"/>
      <c r="C8" s="171"/>
      <c r="D8" s="167"/>
      <c r="E8" s="172"/>
      <c r="F8" s="169"/>
      <c r="G8" s="173"/>
    </row>
    <row r="9" spans="1:10" ht="12.75" customHeight="1">
      <c r="A9" s="301"/>
      <c r="B9" s="302"/>
      <c r="C9" s="302"/>
      <c r="D9" s="303"/>
      <c r="E9" s="303"/>
      <c r="F9" s="304"/>
      <c r="G9" s="304"/>
      <c r="H9" s="304"/>
      <c r="I9" s="304"/>
      <c r="J9" s="300"/>
    </row>
    <row r="10" spans="1:10" ht="12.75" customHeight="1">
      <c r="A10" s="301"/>
      <c r="B10" s="302"/>
      <c r="C10" s="302"/>
      <c r="D10" s="174"/>
      <c r="E10" s="175"/>
      <c r="F10" s="176"/>
      <c r="G10" s="176"/>
      <c r="H10" s="176"/>
      <c r="I10" s="176"/>
      <c r="J10" s="300"/>
    </row>
    <row r="11" spans="1:10" ht="12.75" customHeight="1">
      <c r="A11" s="137"/>
      <c r="B11" s="177"/>
      <c r="C11" s="138"/>
      <c r="D11" s="137"/>
      <c r="E11" s="178"/>
      <c r="F11" s="179"/>
      <c r="G11" s="179"/>
      <c r="H11" s="179"/>
      <c r="I11" s="179"/>
    </row>
    <row r="12" spans="1:10" ht="24.95" customHeight="1">
      <c r="A12" s="145"/>
      <c r="B12" s="137"/>
      <c r="C12" s="138"/>
      <c r="D12" s="137"/>
      <c r="E12" s="139"/>
      <c r="F12" s="140"/>
      <c r="G12" s="140"/>
      <c r="H12" s="140"/>
      <c r="I12" s="140"/>
    </row>
    <row r="13" spans="1:10">
      <c r="A13" s="145"/>
      <c r="B13" s="155"/>
      <c r="C13" s="180"/>
      <c r="D13" s="155"/>
      <c r="E13" s="144"/>
      <c r="F13" s="181"/>
      <c r="G13" s="181"/>
      <c r="H13" s="181"/>
      <c r="I13" s="181"/>
    </row>
    <row r="14" spans="1:10">
      <c r="A14" s="145"/>
      <c r="B14" s="155"/>
      <c r="C14" s="158"/>
      <c r="D14" s="155"/>
      <c r="E14" s="144"/>
      <c r="F14" s="181"/>
      <c r="G14" s="181"/>
      <c r="H14" s="182"/>
      <c r="I14" s="182"/>
    </row>
    <row r="15" spans="1:10">
      <c r="A15" s="145"/>
      <c r="B15" s="137"/>
      <c r="C15" s="138"/>
      <c r="D15" s="137"/>
      <c r="E15" s="139"/>
      <c r="F15" s="181"/>
      <c r="G15" s="157"/>
      <c r="H15" s="140"/>
      <c r="I15" s="140"/>
    </row>
    <row r="16" spans="1:10">
      <c r="A16" s="145"/>
      <c r="B16" s="155"/>
      <c r="C16" s="158"/>
      <c r="D16" s="155"/>
      <c r="E16" s="144"/>
      <c r="F16" s="181"/>
      <c r="G16" s="181"/>
      <c r="H16" s="182"/>
      <c r="I16" s="182"/>
    </row>
    <row r="17" spans="1:9">
      <c r="A17" s="145"/>
      <c r="B17" s="155"/>
      <c r="C17" s="183"/>
      <c r="D17" s="145"/>
      <c r="E17" s="184"/>
      <c r="F17" s="181"/>
      <c r="G17" s="181"/>
      <c r="H17" s="181"/>
      <c r="I17" s="181"/>
    </row>
    <row r="18" spans="1:9">
      <c r="A18" s="145"/>
      <c r="B18" s="138"/>
      <c r="C18" s="183"/>
      <c r="D18" s="145"/>
      <c r="E18" s="184"/>
      <c r="F18" s="181"/>
      <c r="G18" s="181"/>
      <c r="H18" s="185"/>
      <c r="I18" s="181"/>
    </row>
    <row r="19" spans="1:9">
      <c r="A19" s="137"/>
      <c r="B19" s="137"/>
      <c r="C19" s="138"/>
      <c r="D19" s="137"/>
      <c r="E19" s="139"/>
      <c r="F19" s="181"/>
      <c r="G19" s="186"/>
      <c r="H19" s="140"/>
      <c r="I19" s="140"/>
    </row>
    <row r="20" spans="1:9">
      <c r="A20" s="137"/>
      <c r="B20" s="137"/>
      <c r="C20" s="187"/>
      <c r="D20" s="137"/>
      <c r="E20" s="139"/>
      <c r="F20" s="181"/>
      <c r="G20" s="181"/>
      <c r="H20" s="140"/>
      <c r="I20" s="140"/>
    </row>
    <row r="21" spans="1:9">
      <c r="A21" s="145"/>
      <c r="B21" s="137"/>
      <c r="C21" s="138"/>
      <c r="D21" s="138"/>
      <c r="E21" s="188"/>
      <c r="F21" s="181"/>
      <c r="G21" s="186"/>
      <c r="H21" s="157"/>
      <c r="I21" s="157"/>
    </row>
    <row r="22" spans="1:9">
      <c r="A22" s="145"/>
      <c r="B22" s="145"/>
      <c r="C22" s="154"/>
      <c r="D22" s="145"/>
      <c r="E22" s="149"/>
      <c r="F22" s="181"/>
      <c r="G22" s="181"/>
      <c r="H22" s="181"/>
      <c r="I22" s="181"/>
    </row>
    <row r="23" spans="1:9">
      <c r="A23" s="145"/>
      <c r="B23" s="145"/>
      <c r="C23" s="146"/>
      <c r="D23" s="145"/>
      <c r="E23" s="149"/>
      <c r="F23" s="181"/>
      <c r="G23" s="181"/>
      <c r="H23" s="181"/>
      <c r="I23" s="181"/>
    </row>
    <row r="24" spans="1:9">
      <c r="A24" s="145"/>
      <c r="B24" s="145"/>
      <c r="C24" s="154"/>
      <c r="D24" s="145"/>
      <c r="E24" s="149"/>
      <c r="F24" s="181"/>
      <c r="G24" s="181"/>
      <c r="H24" s="181"/>
      <c r="I24" s="181"/>
    </row>
    <row r="25" spans="1:9">
      <c r="A25" s="145"/>
      <c r="B25" s="145"/>
      <c r="C25" s="189"/>
      <c r="D25" s="190"/>
      <c r="E25" s="149"/>
      <c r="F25" s="181"/>
      <c r="G25" s="181"/>
      <c r="H25" s="181"/>
      <c r="I25" s="181"/>
    </row>
    <row r="26" spans="1:9">
      <c r="A26" s="145"/>
      <c r="B26" s="145"/>
      <c r="C26" s="158"/>
      <c r="D26" s="145"/>
      <c r="E26" s="149"/>
      <c r="F26" s="181"/>
      <c r="G26" s="181"/>
      <c r="H26" s="181"/>
      <c r="I26" s="181"/>
    </row>
    <row r="27" spans="1:9">
      <c r="A27" s="145"/>
      <c r="B27" s="145"/>
      <c r="C27" s="154"/>
      <c r="D27" s="145"/>
      <c r="E27" s="149"/>
      <c r="F27" s="181"/>
      <c r="G27" s="181"/>
      <c r="H27" s="181"/>
      <c r="I27" s="181"/>
    </row>
    <row r="28" spans="1:9">
      <c r="A28" s="145"/>
      <c r="B28" s="138"/>
      <c r="C28" s="150"/>
      <c r="D28" s="150"/>
      <c r="E28" s="151"/>
      <c r="F28" s="181"/>
      <c r="G28" s="181"/>
      <c r="H28" s="152"/>
      <c r="I28" s="152"/>
    </row>
    <row r="29" spans="1:9">
      <c r="A29" s="145"/>
      <c r="B29" s="145"/>
      <c r="C29" s="154"/>
      <c r="D29" s="145"/>
      <c r="E29" s="149"/>
      <c r="F29" s="181"/>
      <c r="G29" s="181"/>
      <c r="H29" s="146"/>
      <c r="I29" s="146"/>
    </row>
    <row r="30" spans="1:9">
      <c r="A30" s="145"/>
      <c r="B30" s="137"/>
      <c r="C30" s="138"/>
      <c r="D30" s="138"/>
      <c r="E30" s="188"/>
      <c r="F30" s="181"/>
      <c r="G30" s="186"/>
      <c r="H30" s="157"/>
      <c r="I30" s="157"/>
    </row>
    <row r="31" spans="1:9">
      <c r="A31" s="145"/>
      <c r="B31" s="155"/>
      <c r="C31" s="158"/>
      <c r="D31" s="155"/>
      <c r="E31" s="149"/>
      <c r="F31" s="181"/>
      <c r="G31" s="181"/>
      <c r="H31" s="181"/>
      <c r="I31" s="181"/>
    </row>
    <row r="32" spans="1:9">
      <c r="A32" s="145"/>
      <c r="B32" s="155"/>
      <c r="C32" s="158"/>
      <c r="D32" s="155"/>
      <c r="E32" s="149"/>
      <c r="F32" s="181"/>
      <c r="G32" s="181"/>
      <c r="H32" s="181"/>
      <c r="I32" s="181"/>
    </row>
    <row r="33" spans="1:10">
      <c r="A33" s="145"/>
      <c r="B33" s="138"/>
      <c r="C33" s="150"/>
      <c r="D33" s="150"/>
      <c r="E33" s="191"/>
      <c r="F33" s="181"/>
      <c r="G33" s="181"/>
      <c r="H33" s="152"/>
      <c r="I33" s="152"/>
    </row>
    <row r="34" spans="1:10">
      <c r="A34" s="145"/>
      <c r="B34" s="138"/>
      <c r="C34" s="150"/>
      <c r="D34" s="150"/>
      <c r="E34" s="191"/>
      <c r="F34" s="181"/>
      <c r="G34" s="181"/>
      <c r="H34" s="152"/>
      <c r="I34" s="152"/>
    </row>
    <row r="35" spans="1:10">
      <c r="A35" s="145"/>
      <c r="B35" s="137"/>
      <c r="C35" s="138"/>
      <c r="D35" s="138"/>
      <c r="E35" s="147"/>
      <c r="F35" s="181"/>
      <c r="G35" s="186"/>
      <c r="H35" s="157"/>
      <c r="I35" s="157"/>
    </row>
    <row r="36" spans="1:10">
      <c r="A36" s="145"/>
      <c r="B36" s="137"/>
      <c r="C36" s="138"/>
      <c r="D36" s="146"/>
      <c r="E36" s="147"/>
      <c r="F36" s="181"/>
      <c r="G36" s="181"/>
      <c r="H36" s="146"/>
      <c r="I36" s="146"/>
    </row>
    <row r="37" spans="1:10" s="143" customFormat="1">
      <c r="A37" s="145"/>
      <c r="B37" s="145"/>
      <c r="C37" s="154"/>
      <c r="D37" s="145"/>
      <c r="E37" s="149"/>
      <c r="F37" s="181"/>
      <c r="G37" s="181"/>
      <c r="H37" s="181"/>
      <c r="I37" s="181"/>
      <c r="J37" s="142"/>
    </row>
    <row r="38" spans="1:10" s="143" customFormat="1">
      <c r="A38" s="145"/>
      <c r="B38" s="145"/>
      <c r="C38" s="154"/>
      <c r="D38" s="145"/>
      <c r="E38" s="149"/>
      <c r="F38" s="181"/>
      <c r="G38" s="181"/>
      <c r="H38" s="181"/>
      <c r="I38" s="181"/>
      <c r="J38" s="142"/>
    </row>
    <row r="39" spans="1:10" s="143" customFormat="1">
      <c r="A39" s="145"/>
      <c r="B39" s="145"/>
      <c r="C39" s="158"/>
      <c r="D39" s="145"/>
      <c r="E39" s="149"/>
      <c r="F39" s="181"/>
      <c r="G39" s="181"/>
      <c r="H39" s="181"/>
      <c r="I39" s="181"/>
      <c r="J39" s="142"/>
    </row>
    <row r="40" spans="1:10" s="143" customFormat="1">
      <c r="A40" s="145"/>
      <c r="B40" s="145"/>
      <c r="C40" s="158"/>
      <c r="D40" s="145"/>
      <c r="E40" s="149"/>
      <c r="F40" s="181"/>
      <c r="G40" s="181"/>
      <c r="H40" s="181"/>
      <c r="I40" s="181"/>
      <c r="J40" s="142"/>
    </row>
    <row r="41" spans="1:10">
      <c r="A41" s="145"/>
      <c r="B41" s="138"/>
      <c r="C41" s="150"/>
      <c r="D41" s="150"/>
      <c r="E41" s="151"/>
      <c r="F41" s="181"/>
      <c r="G41" s="181"/>
      <c r="H41" s="152"/>
      <c r="I41" s="152"/>
    </row>
    <row r="42" spans="1:10">
      <c r="A42" s="145"/>
      <c r="B42" s="145"/>
      <c r="C42" s="154"/>
      <c r="D42" s="145"/>
      <c r="E42" s="149"/>
      <c r="F42" s="181"/>
      <c r="G42" s="181"/>
      <c r="H42" s="162"/>
      <c r="I42" s="162"/>
    </row>
    <row r="43" spans="1:10">
      <c r="A43" s="145"/>
      <c r="B43" s="137"/>
      <c r="C43" s="138"/>
      <c r="D43" s="138"/>
      <c r="E43" s="147"/>
      <c r="F43" s="181"/>
      <c r="G43" s="186"/>
      <c r="H43" s="157"/>
      <c r="I43" s="157"/>
    </row>
    <row r="44" spans="1:10">
      <c r="A44" s="145"/>
      <c r="B44" s="137"/>
      <c r="C44" s="138"/>
      <c r="D44" s="146"/>
      <c r="E44" s="147"/>
      <c r="F44" s="181"/>
      <c r="G44" s="181"/>
      <c r="H44" s="162"/>
      <c r="I44" s="162"/>
    </row>
    <row r="45" spans="1:10">
      <c r="A45" s="145"/>
      <c r="B45" s="145"/>
      <c r="C45" s="158"/>
      <c r="D45" s="145"/>
      <c r="E45" s="147"/>
      <c r="F45" s="181"/>
      <c r="G45" s="181"/>
      <c r="H45" s="181"/>
      <c r="I45" s="181"/>
      <c r="J45" s="154"/>
    </row>
    <row r="46" spans="1:10">
      <c r="A46" s="145"/>
      <c r="B46" s="145"/>
      <c r="C46" s="158"/>
      <c r="D46" s="145"/>
      <c r="E46" s="147"/>
      <c r="F46" s="181"/>
      <c r="G46" s="181"/>
      <c r="H46" s="181"/>
      <c r="I46" s="181"/>
    </row>
    <row r="47" spans="1:10">
      <c r="A47" s="145"/>
      <c r="B47" s="138"/>
      <c r="C47" s="158"/>
      <c r="D47" s="145"/>
      <c r="E47" s="147"/>
      <c r="F47" s="181"/>
      <c r="G47" s="181"/>
      <c r="H47" s="162"/>
      <c r="I47" s="157"/>
    </row>
    <row r="48" spans="1:10" s="143" customFormat="1">
      <c r="A48" s="145"/>
      <c r="B48" s="145"/>
      <c r="C48" s="154"/>
      <c r="D48" s="145"/>
      <c r="E48" s="149"/>
      <c r="F48" s="181"/>
      <c r="G48" s="181"/>
      <c r="H48" s="146"/>
      <c r="I48" s="146"/>
    </row>
    <row r="49" spans="1:10" s="143" customFormat="1">
      <c r="A49" s="145"/>
      <c r="B49" s="137"/>
      <c r="C49" s="138"/>
      <c r="D49" s="138"/>
      <c r="E49" s="147"/>
      <c r="F49" s="181"/>
      <c r="G49" s="186"/>
      <c r="H49" s="157"/>
      <c r="I49" s="157"/>
      <c r="J49" s="141"/>
    </row>
    <row r="50" spans="1:10">
      <c r="A50" s="145"/>
      <c r="B50" s="160"/>
      <c r="C50" s="192"/>
      <c r="D50" s="155"/>
      <c r="E50" s="144"/>
      <c r="F50" s="181"/>
      <c r="G50" s="181"/>
      <c r="H50" s="148"/>
      <c r="I50" s="148"/>
    </row>
    <row r="51" spans="1:10">
      <c r="A51" s="145"/>
      <c r="B51" s="155"/>
      <c r="C51" s="158"/>
      <c r="D51" s="155"/>
      <c r="E51" s="144"/>
      <c r="F51" s="181"/>
      <c r="G51" s="181"/>
      <c r="H51" s="181"/>
      <c r="I51" s="181"/>
    </row>
    <row r="52" spans="1:10">
      <c r="A52" s="145"/>
      <c r="B52" s="160"/>
      <c r="C52" s="192"/>
      <c r="D52" s="155"/>
      <c r="E52" s="144"/>
      <c r="F52" s="181"/>
      <c r="G52" s="181"/>
      <c r="H52" s="181"/>
      <c r="I52" s="181"/>
    </row>
    <row r="53" spans="1:10">
      <c r="A53" s="145"/>
      <c r="B53" s="155"/>
      <c r="C53" s="158"/>
      <c r="D53" s="155"/>
      <c r="E53" s="144"/>
      <c r="F53" s="181"/>
      <c r="G53" s="181"/>
      <c r="H53" s="181"/>
      <c r="I53" s="181"/>
    </row>
    <row r="54" spans="1:10">
      <c r="A54" s="145"/>
      <c r="B54" s="155"/>
      <c r="C54" s="158"/>
      <c r="D54" s="155"/>
      <c r="E54" s="144"/>
      <c r="F54" s="181"/>
      <c r="G54" s="181"/>
      <c r="H54" s="181"/>
      <c r="I54" s="181"/>
    </row>
    <row r="55" spans="1:10" s="143" customFormat="1">
      <c r="A55" s="145"/>
      <c r="B55" s="155"/>
      <c r="C55" s="158"/>
      <c r="D55" s="155"/>
      <c r="E55" s="144"/>
      <c r="F55" s="181"/>
      <c r="G55" s="181"/>
      <c r="H55" s="181"/>
      <c r="I55" s="181"/>
    </row>
    <row r="56" spans="1:10">
      <c r="A56" s="145"/>
      <c r="B56" s="155"/>
      <c r="C56" s="158"/>
      <c r="D56" s="155"/>
      <c r="E56" s="144"/>
      <c r="F56" s="181"/>
      <c r="G56" s="181"/>
      <c r="H56" s="181"/>
      <c r="I56" s="181"/>
    </row>
    <row r="57" spans="1:10">
      <c r="A57" s="145"/>
      <c r="B57" s="160"/>
      <c r="C57" s="192"/>
      <c r="D57" s="155"/>
      <c r="E57" s="144"/>
      <c r="F57" s="181"/>
      <c r="G57" s="181"/>
      <c r="H57" s="181"/>
      <c r="I57" s="181"/>
    </row>
    <row r="58" spans="1:10">
      <c r="A58" s="145"/>
      <c r="B58" s="155"/>
      <c r="C58" s="158"/>
      <c r="D58" s="155"/>
      <c r="E58" s="144"/>
      <c r="F58" s="181"/>
      <c r="G58" s="181"/>
      <c r="H58" s="181"/>
      <c r="I58" s="181"/>
    </row>
    <row r="59" spans="1:10" s="143" customFormat="1">
      <c r="A59" s="145"/>
      <c r="B59" s="155"/>
      <c r="C59" s="158"/>
      <c r="D59" s="155"/>
      <c r="E59" s="151"/>
      <c r="F59" s="181"/>
      <c r="G59" s="181"/>
      <c r="H59" s="181"/>
      <c r="I59" s="181"/>
    </row>
    <row r="60" spans="1:10" s="143" customFormat="1">
      <c r="A60" s="145"/>
      <c r="B60" s="138"/>
      <c r="C60" s="150"/>
      <c r="D60" s="150"/>
      <c r="E60" s="151"/>
      <c r="F60" s="181"/>
      <c r="G60" s="181"/>
      <c r="H60" s="152"/>
      <c r="I60" s="152"/>
    </row>
    <row r="61" spans="1:10">
      <c r="A61" s="145"/>
      <c r="B61" s="145"/>
      <c r="C61" s="158"/>
      <c r="D61" s="145"/>
      <c r="E61" s="149"/>
      <c r="F61" s="181"/>
      <c r="G61" s="181"/>
      <c r="H61" s="146"/>
      <c r="I61" s="146"/>
    </row>
    <row r="62" spans="1:10">
      <c r="A62" s="145"/>
      <c r="B62" s="137"/>
      <c r="C62" s="138"/>
      <c r="D62" s="138"/>
      <c r="E62" s="147"/>
      <c r="F62" s="181"/>
      <c r="G62" s="186"/>
      <c r="H62" s="157"/>
      <c r="I62" s="157"/>
    </row>
    <row r="63" spans="1:10">
      <c r="A63" s="145"/>
      <c r="B63" s="137"/>
      <c r="C63" s="150"/>
      <c r="D63" s="150"/>
      <c r="E63" s="151"/>
      <c r="F63" s="181"/>
      <c r="G63" s="181"/>
      <c r="H63" s="193"/>
      <c r="I63" s="193"/>
    </row>
    <row r="64" spans="1:10">
      <c r="A64" s="145"/>
      <c r="B64" s="155"/>
      <c r="C64" s="158"/>
      <c r="D64" s="155"/>
      <c r="E64" s="144"/>
      <c r="F64" s="181"/>
      <c r="G64" s="181"/>
      <c r="H64" s="181"/>
      <c r="I64" s="181"/>
    </row>
    <row r="65" spans="1:9">
      <c r="A65" s="145"/>
      <c r="B65" s="155"/>
      <c r="C65" s="158"/>
      <c r="D65" s="155"/>
      <c r="E65" s="144"/>
      <c r="F65" s="181"/>
      <c r="G65" s="181"/>
      <c r="H65" s="181"/>
      <c r="I65" s="181"/>
    </row>
    <row r="66" spans="1:9">
      <c r="A66" s="145"/>
      <c r="B66" s="155"/>
      <c r="C66" s="158"/>
      <c r="D66" s="155"/>
      <c r="E66" s="144"/>
      <c r="F66" s="181"/>
      <c r="G66" s="181"/>
      <c r="H66" s="181"/>
      <c r="I66" s="181"/>
    </row>
    <row r="67" spans="1:9">
      <c r="A67" s="145"/>
      <c r="B67" s="155"/>
      <c r="C67" s="158"/>
      <c r="D67" s="155"/>
      <c r="E67" s="144"/>
      <c r="F67" s="181"/>
      <c r="G67" s="181"/>
      <c r="H67" s="181"/>
      <c r="I67" s="181"/>
    </row>
    <row r="68" spans="1:9">
      <c r="A68" s="145"/>
      <c r="B68" s="155"/>
      <c r="C68" s="158"/>
      <c r="D68" s="155"/>
      <c r="E68" s="144"/>
      <c r="F68" s="181"/>
      <c r="G68" s="181"/>
      <c r="H68" s="181"/>
      <c r="I68" s="181"/>
    </row>
    <row r="69" spans="1:9">
      <c r="A69" s="145"/>
      <c r="B69" s="155"/>
      <c r="C69" s="158"/>
      <c r="D69" s="155"/>
      <c r="E69" s="144"/>
      <c r="F69" s="181"/>
      <c r="G69" s="181"/>
      <c r="H69" s="181"/>
      <c r="I69" s="181"/>
    </row>
    <row r="70" spans="1:9">
      <c r="A70" s="145"/>
      <c r="B70" s="155"/>
      <c r="C70" s="158"/>
      <c r="D70" s="155"/>
      <c r="E70" s="144"/>
      <c r="F70" s="181"/>
      <c r="G70" s="181"/>
      <c r="H70" s="181"/>
      <c r="I70" s="181"/>
    </row>
    <row r="71" spans="1:9">
      <c r="A71" s="145"/>
      <c r="B71" s="155"/>
      <c r="C71" s="158"/>
      <c r="D71" s="155"/>
      <c r="E71" s="144"/>
      <c r="F71" s="181"/>
      <c r="G71" s="181"/>
      <c r="H71" s="181"/>
      <c r="I71" s="181"/>
    </row>
    <row r="72" spans="1:9">
      <c r="A72" s="145"/>
      <c r="B72" s="155"/>
      <c r="C72" s="158"/>
      <c r="D72" s="155"/>
      <c r="E72" s="144"/>
      <c r="F72" s="181"/>
      <c r="G72" s="181"/>
      <c r="H72" s="181"/>
      <c r="I72" s="181"/>
    </row>
    <row r="73" spans="1:9">
      <c r="A73" s="145"/>
      <c r="B73" s="160"/>
      <c r="C73" s="192"/>
      <c r="D73" s="155"/>
      <c r="E73" s="144"/>
      <c r="F73" s="181"/>
      <c r="G73" s="181"/>
      <c r="H73" s="162"/>
      <c r="I73" s="162"/>
    </row>
    <row r="74" spans="1:9">
      <c r="A74" s="145"/>
      <c r="B74" s="155"/>
      <c r="C74" s="158"/>
      <c r="D74" s="155"/>
      <c r="E74" s="144"/>
      <c r="F74" s="181"/>
      <c r="G74" s="181"/>
      <c r="H74" s="181"/>
      <c r="I74" s="181"/>
    </row>
    <row r="75" spans="1:9">
      <c r="A75" s="145"/>
      <c r="B75" s="155"/>
      <c r="C75" s="158"/>
      <c r="D75" s="155"/>
      <c r="E75" s="144"/>
      <c r="F75" s="181"/>
      <c r="G75" s="181"/>
      <c r="H75" s="181"/>
      <c r="I75" s="181"/>
    </row>
    <row r="76" spans="1:9">
      <c r="A76" s="145"/>
      <c r="B76" s="137"/>
      <c r="C76" s="150"/>
      <c r="D76" s="150"/>
      <c r="E76" s="194"/>
      <c r="F76" s="181"/>
      <c r="G76" s="181"/>
      <c r="H76" s="193"/>
      <c r="I76" s="193"/>
    </row>
    <row r="77" spans="1:9">
      <c r="A77" s="145"/>
      <c r="B77" s="155"/>
      <c r="C77" s="158"/>
      <c r="D77" s="155"/>
      <c r="E77" s="194"/>
      <c r="F77" s="181"/>
      <c r="G77" s="181"/>
      <c r="H77" s="181"/>
      <c r="I77" s="181"/>
    </row>
    <row r="78" spans="1:9">
      <c r="A78" s="145"/>
      <c r="B78" s="160"/>
      <c r="C78" s="192"/>
      <c r="D78" s="155"/>
      <c r="E78" s="144"/>
      <c r="F78" s="181"/>
      <c r="G78" s="181"/>
      <c r="H78" s="162"/>
      <c r="I78" s="162"/>
    </row>
    <row r="79" spans="1:9">
      <c r="A79" s="145"/>
      <c r="B79" s="155"/>
      <c r="C79" s="158"/>
      <c r="D79" s="155"/>
      <c r="E79" s="144"/>
      <c r="F79" s="181"/>
      <c r="G79" s="181"/>
      <c r="H79" s="181"/>
      <c r="I79" s="181"/>
    </row>
    <row r="80" spans="1:9">
      <c r="A80" s="145"/>
      <c r="B80" s="155"/>
      <c r="C80" s="158"/>
      <c r="D80" s="155"/>
      <c r="E80" s="144"/>
      <c r="F80" s="181"/>
      <c r="G80" s="181"/>
      <c r="H80" s="181"/>
      <c r="I80" s="181"/>
    </row>
    <row r="81" spans="1:9">
      <c r="A81" s="145"/>
      <c r="B81" s="155"/>
      <c r="C81" s="158"/>
      <c r="D81" s="155"/>
      <c r="E81" s="144"/>
      <c r="F81" s="181"/>
      <c r="G81" s="181"/>
      <c r="H81" s="181"/>
      <c r="I81" s="181"/>
    </row>
    <row r="82" spans="1:9">
      <c r="A82" s="145"/>
      <c r="B82" s="155"/>
      <c r="C82" s="158"/>
      <c r="D82" s="155"/>
      <c r="E82" s="144"/>
      <c r="F82" s="181"/>
      <c r="G82" s="181"/>
      <c r="H82" s="181"/>
      <c r="I82" s="181"/>
    </row>
    <row r="83" spans="1:9">
      <c r="A83" s="145"/>
      <c r="B83" s="155"/>
      <c r="C83" s="158"/>
      <c r="D83" s="155"/>
      <c r="E83" s="144"/>
      <c r="F83" s="181"/>
      <c r="G83" s="181"/>
      <c r="H83" s="181"/>
      <c r="I83" s="181"/>
    </row>
    <row r="84" spans="1:9">
      <c r="A84" s="145"/>
      <c r="B84" s="155"/>
      <c r="C84" s="158"/>
      <c r="D84" s="155"/>
      <c r="E84" s="144"/>
      <c r="F84" s="181"/>
      <c r="G84" s="181"/>
      <c r="H84" s="181"/>
      <c r="I84" s="181"/>
    </row>
    <row r="85" spans="1:9">
      <c r="A85" s="145"/>
      <c r="B85" s="155"/>
      <c r="C85" s="158"/>
      <c r="D85" s="155"/>
      <c r="E85" s="144"/>
      <c r="F85" s="181"/>
      <c r="G85" s="181"/>
      <c r="H85" s="181"/>
      <c r="I85" s="181"/>
    </row>
    <row r="86" spans="1:9">
      <c r="A86" s="145"/>
      <c r="B86" s="155"/>
      <c r="C86" s="158"/>
      <c r="D86" s="155"/>
      <c r="E86" s="144"/>
      <c r="F86" s="181"/>
      <c r="G86" s="181"/>
      <c r="H86" s="181"/>
      <c r="I86" s="181"/>
    </row>
    <row r="87" spans="1:9">
      <c r="A87" s="145"/>
      <c r="B87" s="155"/>
      <c r="C87" s="158"/>
      <c r="D87" s="155"/>
      <c r="E87" s="144"/>
      <c r="F87" s="181"/>
      <c r="G87" s="181"/>
      <c r="H87" s="181"/>
      <c r="I87" s="181"/>
    </row>
    <row r="88" spans="1:9">
      <c r="A88" s="145"/>
      <c r="B88" s="155"/>
      <c r="C88" s="158"/>
      <c r="D88" s="155"/>
      <c r="E88" s="144"/>
      <c r="F88" s="181"/>
      <c r="G88" s="181"/>
      <c r="H88" s="181"/>
      <c r="I88" s="181"/>
    </row>
    <row r="89" spans="1:9">
      <c r="A89" s="145"/>
      <c r="B89" s="155"/>
      <c r="C89" s="158"/>
      <c r="D89" s="155"/>
      <c r="E89" s="144"/>
      <c r="F89" s="181"/>
      <c r="G89" s="181"/>
      <c r="H89" s="181"/>
      <c r="I89" s="181"/>
    </row>
    <row r="90" spans="1:9">
      <c r="A90" s="145"/>
      <c r="B90" s="155"/>
      <c r="C90" s="158"/>
      <c r="D90" s="155"/>
      <c r="E90" s="144"/>
      <c r="F90" s="181"/>
      <c r="G90" s="181"/>
      <c r="H90" s="181"/>
      <c r="I90" s="181"/>
    </row>
    <row r="91" spans="1:9">
      <c r="A91" s="145"/>
      <c r="B91" s="155"/>
      <c r="C91" s="158"/>
      <c r="D91" s="155"/>
      <c r="E91" s="144"/>
      <c r="F91" s="181"/>
      <c r="G91" s="181"/>
      <c r="H91" s="181"/>
      <c r="I91" s="181"/>
    </row>
    <row r="92" spans="1:9">
      <c r="A92" s="145"/>
      <c r="B92" s="137"/>
      <c r="C92" s="150"/>
      <c r="D92" s="150"/>
      <c r="E92" s="195"/>
      <c r="F92" s="181"/>
      <c r="G92" s="181"/>
      <c r="H92" s="162"/>
      <c r="I92" s="162"/>
    </row>
    <row r="93" spans="1:9">
      <c r="A93" s="145"/>
      <c r="B93" s="155"/>
      <c r="C93" s="158"/>
      <c r="D93" s="155"/>
      <c r="E93" s="194"/>
      <c r="F93" s="181"/>
      <c r="G93" s="181"/>
      <c r="H93" s="181"/>
      <c r="I93" s="181"/>
    </row>
    <row r="94" spans="1:9">
      <c r="A94" s="145"/>
      <c r="B94" s="155"/>
      <c r="C94" s="158"/>
      <c r="D94" s="155"/>
      <c r="E94" s="194"/>
      <c r="F94" s="181"/>
      <c r="G94" s="181"/>
      <c r="H94" s="181"/>
      <c r="I94" s="181"/>
    </row>
    <row r="95" spans="1:9">
      <c r="A95" s="145"/>
      <c r="B95" s="155"/>
      <c r="C95" s="158"/>
      <c r="D95" s="155"/>
      <c r="E95" s="194"/>
      <c r="F95" s="181"/>
      <c r="G95" s="181"/>
      <c r="H95" s="181"/>
      <c r="I95" s="181"/>
    </row>
    <row r="96" spans="1:9">
      <c r="A96" s="145"/>
      <c r="B96" s="155"/>
      <c r="C96" s="158"/>
      <c r="D96" s="155"/>
      <c r="E96" s="194"/>
      <c r="F96" s="181"/>
      <c r="G96" s="181"/>
      <c r="H96" s="181"/>
      <c r="I96" s="181"/>
    </row>
    <row r="97" spans="1:9">
      <c r="A97" s="145"/>
      <c r="B97" s="155"/>
      <c r="C97" s="158"/>
      <c r="D97" s="155"/>
      <c r="E97" s="194"/>
      <c r="F97" s="181"/>
      <c r="G97" s="181"/>
      <c r="H97" s="181"/>
      <c r="I97" s="181"/>
    </row>
    <row r="98" spans="1:9">
      <c r="A98" s="145"/>
      <c r="B98" s="155"/>
      <c r="C98" s="158"/>
      <c r="D98" s="155"/>
      <c r="E98" s="194"/>
      <c r="F98" s="181"/>
      <c r="G98" s="181"/>
      <c r="H98" s="181"/>
      <c r="I98" s="181"/>
    </row>
    <row r="99" spans="1:9">
      <c r="A99" s="145"/>
      <c r="B99" s="155"/>
      <c r="C99" s="158"/>
      <c r="D99" s="155"/>
      <c r="E99" s="194"/>
      <c r="F99" s="181"/>
      <c r="G99" s="181"/>
      <c r="H99" s="181"/>
      <c r="I99" s="181"/>
    </row>
    <row r="100" spans="1:9">
      <c r="A100" s="145"/>
      <c r="B100" s="155"/>
      <c r="C100" s="158"/>
      <c r="D100" s="155"/>
      <c r="E100" s="194"/>
      <c r="F100" s="181"/>
      <c r="G100" s="181"/>
      <c r="H100" s="181"/>
      <c r="I100" s="181"/>
    </row>
    <row r="101" spans="1:9">
      <c r="A101" s="145"/>
      <c r="B101" s="155"/>
      <c r="C101" s="158"/>
      <c r="D101" s="155"/>
      <c r="E101" s="194"/>
      <c r="F101" s="181"/>
      <c r="G101" s="181"/>
      <c r="H101" s="181"/>
      <c r="I101" s="181"/>
    </row>
    <row r="102" spans="1:9">
      <c r="A102" s="145"/>
      <c r="B102" s="155"/>
      <c r="C102" s="158"/>
      <c r="D102" s="155"/>
      <c r="E102" s="194"/>
      <c r="F102" s="181"/>
      <c r="G102" s="181"/>
      <c r="H102" s="181"/>
      <c r="I102" s="181"/>
    </row>
    <row r="103" spans="1:9">
      <c r="A103" s="145"/>
      <c r="B103" s="155"/>
      <c r="C103" s="158"/>
      <c r="D103" s="155"/>
      <c r="E103" s="194"/>
      <c r="F103" s="181"/>
      <c r="G103" s="181"/>
      <c r="H103" s="181"/>
      <c r="I103" s="181"/>
    </row>
    <row r="104" spans="1:9">
      <c r="A104" s="145"/>
      <c r="B104" s="155"/>
      <c r="C104" s="158"/>
      <c r="D104" s="155"/>
      <c r="E104" s="194"/>
      <c r="F104" s="181"/>
      <c r="G104" s="181"/>
      <c r="H104" s="181"/>
      <c r="I104" s="181"/>
    </row>
    <row r="105" spans="1:9">
      <c r="A105" s="145"/>
      <c r="B105" s="155"/>
      <c r="C105" s="158"/>
      <c r="D105" s="155"/>
      <c r="E105" s="194"/>
      <c r="F105" s="181"/>
      <c r="G105" s="181"/>
      <c r="H105" s="181"/>
      <c r="I105" s="181"/>
    </row>
    <row r="106" spans="1:9">
      <c r="A106" s="145"/>
      <c r="B106" s="155"/>
      <c r="C106" s="158"/>
      <c r="D106" s="155"/>
      <c r="E106" s="194"/>
      <c r="F106" s="181"/>
      <c r="G106" s="181"/>
      <c r="H106" s="181"/>
      <c r="I106" s="181"/>
    </row>
    <row r="107" spans="1:9">
      <c r="A107" s="145"/>
      <c r="B107" s="155"/>
      <c r="C107" s="158"/>
      <c r="D107" s="155"/>
      <c r="E107" s="194"/>
      <c r="F107" s="181"/>
      <c r="G107" s="181"/>
      <c r="H107" s="181"/>
      <c r="I107" s="181"/>
    </row>
    <row r="108" spans="1:9">
      <c r="A108" s="145"/>
      <c r="B108" s="155"/>
      <c r="C108" s="158"/>
      <c r="D108" s="155"/>
      <c r="E108" s="194"/>
      <c r="F108" s="181"/>
      <c r="G108" s="181"/>
      <c r="H108" s="181"/>
      <c r="I108" s="181"/>
    </row>
    <row r="109" spans="1:9">
      <c r="A109" s="145"/>
      <c r="B109" s="155"/>
      <c r="C109" s="158"/>
      <c r="D109" s="155"/>
      <c r="E109" s="194"/>
      <c r="F109" s="181"/>
      <c r="G109" s="181"/>
      <c r="H109" s="181"/>
      <c r="I109" s="181"/>
    </row>
    <row r="110" spans="1:9">
      <c r="A110" s="145"/>
      <c r="B110" s="155"/>
      <c r="C110" s="158"/>
      <c r="D110" s="155"/>
      <c r="E110" s="194"/>
      <c r="F110" s="181"/>
      <c r="G110" s="181"/>
      <c r="H110" s="181"/>
      <c r="I110" s="181"/>
    </row>
    <row r="111" spans="1:9">
      <c r="A111" s="145"/>
      <c r="B111" s="155"/>
      <c r="C111" s="158"/>
      <c r="D111" s="155"/>
      <c r="E111" s="194"/>
      <c r="F111" s="181"/>
      <c r="G111" s="181"/>
      <c r="H111" s="181"/>
      <c r="I111" s="181"/>
    </row>
    <row r="112" spans="1:9">
      <c r="A112" s="145"/>
      <c r="B112" s="155"/>
      <c r="C112" s="158"/>
      <c r="D112" s="155"/>
      <c r="E112" s="194"/>
      <c r="F112" s="181"/>
      <c r="G112" s="181"/>
      <c r="H112" s="181"/>
      <c r="I112" s="181"/>
    </row>
    <row r="113" spans="1:9">
      <c r="A113" s="145"/>
      <c r="B113" s="155"/>
      <c r="C113" s="158"/>
      <c r="D113" s="155"/>
      <c r="E113" s="194"/>
      <c r="F113" s="181"/>
      <c r="G113" s="181"/>
      <c r="H113" s="181"/>
      <c r="I113" s="181"/>
    </row>
    <row r="114" spans="1:9">
      <c r="A114" s="145"/>
      <c r="B114" s="155"/>
      <c r="C114" s="158"/>
      <c r="D114" s="155"/>
      <c r="E114" s="194"/>
      <c r="F114" s="181"/>
      <c r="G114" s="181"/>
      <c r="H114" s="181"/>
      <c r="I114" s="181"/>
    </row>
    <row r="115" spans="1:9">
      <c r="A115" s="145"/>
      <c r="B115" s="155"/>
      <c r="C115" s="158"/>
      <c r="D115" s="155"/>
      <c r="E115" s="194"/>
      <c r="F115" s="181"/>
      <c r="G115" s="181"/>
      <c r="H115" s="181"/>
      <c r="I115" s="181"/>
    </row>
    <row r="116" spans="1:9">
      <c r="A116" s="145"/>
      <c r="B116" s="155"/>
      <c r="C116" s="158"/>
      <c r="D116" s="155"/>
      <c r="E116" s="194"/>
      <c r="F116" s="181"/>
      <c r="G116" s="181"/>
      <c r="H116" s="181"/>
      <c r="I116" s="181"/>
    </row>
    <row r="117" spans="1:9">
      <c r="A117" s="145"/>
      <c r="B117" s="155"/>
      <c r="C117" s="158"/>
      <c r="D117" s="155"/>
      <c r="E117" s="194"/>
      <c r="F117" s="181"/>
      <c r="G117" s="181"/>
      <c r="H117" s="181"/>
      <c r="I117" s="181"/>
    </row>
    <row r="118" spans="1:9">
      <c r="A118" s="145"/>
      <c r="B118" s="155"/>
      <c r="C118" s="158"/>
      <c r="D118" s="155"/>
      <c r="E118" s="194"/>
      <c r="F118" s="181"/>
      <c r="G118" s="181"/>
      <c r="H118" s="181"/>
      <c r="I118" s="181"/>
    </row>
    <row r="119" spans="1:9">
      <c r="A119" s="145"/>
      <c r="B119" s="160"/>
      <c r="C119" s="192"/>
      <c r="D119" s="155"/>
      <c r="E119" s="144"/>
      <c r="F119" s="181"/>
      <c r="G119" s="181"/>
      <c r="H119" s="181"/>
      <c r="I119" s="181"/>
    </row>
    <row r="120" spans="1:9">
      <c r="A120" s="145"/>
      <c r="B120" s="155"/>
      <c r="C120" s="158"/>
      <c r="D120" s="155"/>
      <c r="E120" s="144"/>
      <c r="F120" s="181"/>
      <c r="G120" s="181"/>
      <c r="H120" s="181"/>
      <c r="I120" s="181"/>
    </row>
    <row r="121" spans="1:9">
      <c r="A121" s="145"/>
      <c r="B121" s="155"/>
      <c r="C121" s="158"/>
      <c r="D121" s="155"/>
      <c r="E121" s="144"/>
      <c r="F121" s="181"/>
      <c r="G121" s="181"/>
      <c r="H121" s="181"/>
      <c r="I121" s="181"/>
    </row>
    <row r="122" spans="1:9">
      <c r="A122" s="145"/>
      <c r="B122" s="155"/>
      <c r="C122" s="158"/>
      <c r="D122" s="155"/>
      <c r="E122" s="144"/>
      <c r="F122" s="181"/>
      <c r="G122" s="181"/>
      <c r="H122" s="181"/>
      <c r="I122" s="181"/>
    </row>
    <row r="123" spans="1:9">
      <c r="A123" s="145"/>
      <c r="B123" s="138"/>
      <c r="C123" s="150"/>
      <c r="D123" s="150"/>
      <c r="E123" s="151"/>
      <c r="F123" s="181"/>
      <c r="G123" s="181"/>
      <c r="H123" s="152"/>
      <c r="I123" s="152"/>
    </row>
    <row r="124" spans="1:9">
      <c r="A124" s="145"/>
      <c r="B124" s="145"/>
      <c r="C124" s="154"/>
      <c r="D124" s="145"/>
      <c r="E124" s="149"/>
      <c r="F124" s="181"/>
      <c r="G124" s="181"/>
      <c r="H124" s="146"/>
      <c r="I124" s="146"/>
    </row>
    <row r="125" spans="1:9">
      <c r="A125" s="145"/>
      <c r="B125" s="137"/>
      <c r="C125" s="138"/>
      <c r="D125" s="138"/>
      <c r="E125" s="147"/>
      <c r="F125" s="181"/>
      <c r="G125" s="186"/>
      <c r="H125" s="157"/>
      <c r="I125" s="157"/>
    </row>
    <row r="126" spans="1:9">
      <c r="A126" s="145"/>
      <c r="B126" s="160"/>
      <c r="C126" s="138"/>
      <c r="D126" s="155"/>
      <c r="E126" s="147"/>
      <c r="F126" s="181"/>
      <c r="G126" s="181"/>
      <c r="H126" s="157"/>
      <c r="I126" s="157"/>
    </row>
    <row r="127" spans="1:9">
      <c r="A127" s="145"/>
      <c r="B127" s="155"/>
      <c r="C127" s="146"/>
      <c r="D127" s="155"/>
      <c r="E127" s="147"/>
      <c r="F127" s="181"/>
      <c r="G127" s="181"/>
      <c r="H127" s="181"/>
      <c r="I127" s="181"/>
    </row>
    <row r="128" spans="1:9">
      <c r="A128" s="145"/>
      <c r="B128" s="155"/>
      <c r="C128" s="158"/>
      <c r="D128" s="155"/>
      <c r="E128" s="144"/>
      <c r="F128" s="181"/>
      <c r="G128" s="181"/>
      <c r="H128" s="181"/>
      <c r="I128" s="181"/>
    </row>
    <row r="129" spans="1:9">
      <c r="A129" s="145"/>
      <c r="B129" s="155"/>
      <c r="C129" s="158"/>
      <c r="D129" s="145"/>
      <c r="E129" s="144"/>
      <c r="F129" s="181"/>
      <c r="G129" s="181"/>
      <c r="H129" s="181"/>
      <c r="I129" s="181"/>
    </row>
    <row r="130" spans="1:9">
      <c r="A130" s="145"/>
      <c r="B130" s="155"/>
      <c r="C130" s="158"/>
      <c r="D130" s="155"/>
      <c r="E130" s="144"/>
      <c r="F130" s="181"/>
      <c r="G130" s="181"/>
      <c r="H130" s="181"/>
      <c r="I130" s="181"/>
    </row>
    <row r="131" spans="1:9">
      <c r="A131" s="145"/>
      <c r="B131" s="155"/>
      <c r="C131" s="158"/>
      <c r="D131" s="155"/>
      <c r="E131" s="144"/>
      <c r="F131" s="181"/>
      <c r="G131" s="181"/>
      <c r="H131" s="181"/>
      <c r="I131" s="181"/>
    </row>
    <row r="132" spans="1:9">
      <c r="A132" s="145"/>
      <c r="B132" s="155"/>
      <c r="C132" s="158"/>
      <c r="D132" s="155"/>
      <c r="E132" s="144"/>
      <c r="F132" s="181"/>
      <c r="G132" s="181"/>
      <c r="H132" s="181"/>
      <c r="I132" s="181"/>
    </row>
    <row r="133" spans="1:9">
      <c r="A133" s="145"/>
      <c r="B133" s="160"/>
      <c r="C133" s="192"/>
      <c r="D133" s="155"/>
      <c r="E133" s="144"/>
      <c r="F133" s="181"/>
      <c r="G133" s="181"/>
      <c r="H133" s="181"/>
      <c r="I133" s="181"/>
    </row>
    <row r="134" spans="1:9">
      <c r="A134" s="145"/>
      <c r="B134" s="155"/>
      <c r="C134" s="158"/>
      <c r="D134" s="155"/>
      <c r="E134" s="144"/>
      <c r="F134" s="181"/>
      <c r="G134" s="181"/>
      <c r="H134" s="181"/>
      <c r="I134" s="181"/>
    </row>
    <row r="135" spans="1:9">
      <c r="A135" s="145"/>
      <c r="B135" s="138"/>
      <c r="C135" s="150"/>
      <c r="D135" s="150"/>
      <c r="E135" s="151"/>
      <c r="F135" s="181"/>
      <c r="G135" s="181"/>
      <c r="H135" s="152"/>
      <c r="I135" s="152"/>
    </row>
    <row r="136" spans="1:9">
      <c r="A136" s="145"/>
      <c r="B136" s="145"/>
      <c r="C136" s="154"/>
      <c r="D136" s="145"/>
      <c r="E136" s="149"/>
      <c r="F136" s="181"/>
      <c r="G136" s="181"/>
      <c r="H136" s="146"/>
      <c r="I136" s="146"/>
    </row>
    <row r="137" spans="1:9">
      <c r="A137" s="145"/>
      <c r="B137" s="137"/>
      <c r="C137" s="138"/>
      <c r="D137" s="138"/>
      <c r="E137" s="147"/>
      <c r="F137" s="181"/>
      <c r="G137" s="186"/>
      <c r="H137" s="157"/>
      <c r="I137" s="157"/>
    </row>
    <row r="138" spans="1:9">
      <c r="A138" s="145"/>
      <c r="B138" s="155"/>
      <c r="C138" s="158"/>
      <c r="D138" s="155"/>
      <c r="E138" s="144"/>
      <c r="F138" s="181"/>
      <c r="G138" s="181"/>
      <c r="H138" s="181"/>
      <c r="I138" s="181"/>
    </row>
    <row r="139" spans="1:9">
      <c r="A139" s="145"/>
      <c r="B139" s="155"/>
      <c r="C139" s="158"/>
      <c r="D139" s="155"/>
      <c r="E139" s="144"/>
      <c r="F139" s="181"/>
      <c r="G139" s="181"/>
      <c r="H139" s="181"/>
      <c r="I139" s="181"/>
    </row>
    <row r="140" spans="1:9">
      <c r="A140" s="145"/>
      <c r="B140" s="138"/>
      <c r="C140" s="150"/>
      <c r="D140" s="150"/>
      <c r="E140" s="151"/>
      <c r="F140" s="181"/>
      <c r="G140" s="181"/>
      <c r="H140" s="152"/>
      <c r="I140" s="152"/>
    </row>
    <row r="141" spans="1:9">
      <c r="A141" s="145"/>
      <c r="B141" s="138"/>
      <c r="C141" s="150"/>
      <c r="D141" s="150"/>
      <c r="E141" s="151"/>
      <c r="F141" s="181"/>
      <c r="G141" s="181"/>
      <c r="H141" s="152"/>
      <c r="I141" s="152"/>
    </row>
    <row r="142" spans="1:9">
      <c r="A142" s="145"/>
      <c r="B142" s="137"/>
      <c r="C142" s="138"/>
      <c r="D142" s="138"/>
      <c r="E142" s="147"/>
      <c r="F142" s="181"/>
      <c r="G142" s="186"/>
      <c r="H142" s="157"/>
      <c r="I142" s="157"/>
    </row>
    <row r="143" spans="1:9">
      <c r="A143" s="145"/>
      <c r="B143" s="155"/>
      <c r="C143" s="158"/>
      <c r="D143" s="155"/>
      <c r="E143" s="144"/>
      <c r="F143" s="181"/>
      <c r="G143" s="181"/>
      <c r="H143" s="181"/>
      <c r="I143" s="181"/>
    </row>
    <row r="144" spans="1:9">
      <c r="A144" s="145"/>
      <c r="B144" s="155"/>
      <c r="C144" s="158"/>
      <c r="D144" s="155"/>
      <c r="E144" s="144"/>
      <c r="F144" s="181"/>
      <c r="G144" s="181"/>
      <c r="H144" s="181"/>
      <c r="I144" s="181"/>
    </row>
    <row r="145" spans="1:9">
      <c r="A145" s="145"/>
      <c r="B145" s="138"/>
      <c r="C145" s="154"/>
      <c r="D145" s="145"/>
      <c r="E145" s="149"/>
      <c r="F145" s="181"/>
      <c r="G145" s="181"/>
      <c r="H145" s="146"/>
      <c r="I145" s="152"/>
    </row>
    <row r="146" spans="1:9">
      <c r="A146" s="145"/>
      <c r="B146" s="138"/>
      <c r="C146" s="154"/>
      <c r="D146" s="145"/>
      <c r="E146" s="149"/>
      <c r="F146" s="181"/>
      <c r="G146" s="181"/>
      <c r="H146" s="146"/>
      <c r="I146" s="152"/>
    </row>
    <row r="147" spans="1:9">
      <c r="A147" s="145"/>
      <c r="B147" s="137"/>
      <c r="C147" s="138"/>
      <c r="D147" s="138"/>
      <c r="E147" s="147"/>
      <c r="F147" s="181"/>
      <c r="G147" s="186"/>
      <c r="H147" s="157"/>
      <c r="I147" s="157"/>
    </row>
    <row r="148" spans="1:9">
      <c r="A148" s="145"/>
      <c r="B148" s="155"/>
      <c r="C148" s="158"/>
      <c r="D148" s="155"/>
      <c r="E148" s="144"/>
      <c r="F148" s="181"/>
      <c r="G148" s="181"/>
      <c r="H148" s="181"/>
      <c r="I148" s="181"/>
    </row>
    <row r="149" spans="1:9">
      <c r="A149" s="145"/>
      <c r="B149" s="155"/>
      <c r="C149" s="158"/>
      <c r="D149" s="155"/>
      <c r="E149" s="144"/>
      <c r="F149" s="181"/>
      <c r="G149" s="181"/>
      <c r="H149" s="181"/>
      <c r="I149" s="181"/>
    </row>
    <row r="150" spans="1:9">
      <c r="A150" s="145"/>
      <c r="B150" s="155"/>
      <c r="C150" s="158"/>
      <c r="D150" s="155"/>
      <c r="E150" s="144"/>
      <c r="F150" s="181"/>
      <c r="G150" s="181"/>
      <c r="H150" s="181"/>
      <c r="I150" s="181"/>
    </row>
    <row r="151" spans="1:9">
      <c r="A151" s="145"/>
      <c r="B151" s="155"/>
      <c r="C151" s="158"/>
      <c r="D151" s="155"/>
      <c r="E151" s="144"/>
      <c r="F151" s="181"/>
      <c r="G151" s="181"/>
      <c r="H151" s="181"/>
      <c r="I151" s="181"/>
    </row>
    <row r="152" spans="1:9">
      <c r="A152" s="145"/>
      <c r="B152" s="155"/>
      <c r="C152" s="158"/>
      <c r="D152" s="155"/>
      <c r="E152" s="144"/>
      <c r="F152" s="181"/>
      <c r="G152" s="181"/>
      <c r="H152" s="181"/>
      <c r="I152" s="181"/>
    </row>
    <row r="153" spans="1:9">
      <c r="A153" s="145"/>
      <c r="B153" s="155"/>
      <c r="C153" s="158"/>
      <c r="D153" s="155"/>
      <c r="E153" s="144"/>
      <c r="F153" s="181"/>
      <c r="G153" s="181"/>
      <c r="H153" s="181"/>
      <c r="I153" s="181"/>
    </row>
    <row r="154" spans="1:9">
      <c r="A154" s="145"/>
      <c r="B154" s="155"/>
      <c r="C154" s="158"/>
      <c r="D154" s="155"/>
      <c r="E154" s="144"/>
      <c r="F154" s="181"/>
      <c r="G154" s="181"/>
      <c r="H154" s="181"/>
      <c r="I154" s="181"/>
    </row>
    <row r="155" spans="1:9">
      <c r="A155" s="145"/>
      <c r="B155" s="155"/>
      <c r="C155" s="196"/>
      <c r="D155" s="197"/>
      <c r="E155" s="144"/>
      <c r="F155" s="181"/>
      <c r="G155" s="181"/>
      <c r="H155" s="181"/>
      <c r="I155" s="181"/>
    </row>
    <row r="156" spans="1:9">
      <c r="A156" s="145"/>
      <c r="B156" s="155"/>
      <c r="C156" s="196"/>
      <c r="D156" s="197"/>
      <c r="E156" s="144"/>
      <c r="F156" s="181"/>
      <c r="G156" s="181"/>
      <c r="H156" s="181"/>
      <c r="I156" s="181"/>
    </row>
    <row r="157" spans="1:9">
      <c r="A157" s="145"/>
      <c r="B157" s="155"/>
      <c r="C157" s="158"/>
      <c r="D157" s="155"/>
      <c r="E157" s="144"/>
      <c r="F157" s="181"/>
      <c r="G157" s="181"/>
      <c r="H157" s="181"/>
      <c r="I157" s="181"/>
    </row>
    <row r="158" spans="1:9">
      <c r="A158" s="145"/>
      <c r="B158" s="138"/>
      <c r="C158" s="150"/>
      <c r="D158" s="150"/>
      <c r="E158" s="151"/>
      <c r="F158" s="181"/>
      <c r="G158" s="181"/>
      <c r="H158" s="152"/>
      <c r="I158" s="152"/>
    </row>
    <row r="159" spans="1:9">
      <c r="A159" s="145"/>
      <c r="B159" s="145"/>
      <c r="C159" s="154"/>
      <c r="D159" s="145"/>
      <c r="E159" s="149"/>
      <c r="F159" s="181"/>
      <c r="G159" s="181"/>
      <c r="H159" s="146"/>
      <c r="I159" s="146"/>
    </row>
    <row r="160" spans="1:9">
      <c r="A160" s="145"/>
      <c r="B160" s="137"/>
      <c r="C160" s="138"/>
      <c r="D160" s="138"/>
      <c r="E160" s="147"/>
      <c r="F160" s="181"/>
      <c r="G160" s="186"/>
      <c r="H160" s="157"/>
      <c r="I160" s="157"/>
    </row>
    <row r="161" spans="1:9" ht="14.25">
      <c r="A161" s="145"/>
      <c r="B161" s="155"/>
      <c r="C161" s="198"/>
      <c r="D161" s="155"/>
      <c r="E161" s="144"/>
      <c r="F161" s="181"/>
      <c r="G161" s="181"/>
      <c r="H161" s="181"/>
      <c r="I161" s="181"/>
    </row>
    <row r="162" spans="1:9" ht="14.25">
      <c r="A162" s="145"/>
      <c r="B162" s="155"/>
      <c r="C162" s="198"/>
      <c r="D162" s="155"/>
      <c r="E162" s="144"/>
      <c r="F162" s="181"/>
      <c r="G162" s="181"/>
      <c r="H162" s="181"/>
      <c r="I162" s="181"/>
    </row>
    <row r="163" spans="1:9" ht="14.25">
      <c r="A163" s="145"/>
      <c r="B163" s="155"/>
      <c r="C163" s="198"/>
      <c r="D163" s="155"/>
      <c r="E163" s="144"/>
      <c r="F163" s="181"/>
      <c r="G163" s="181"/>
      <c r="H163" s="181"/>
      <c r="I163" s="181"/>
    </row>
    <row r="164" spans="1:9" ht="14.25">
      <c r="A164" s="145"/>
      <c r="B164" s="155"/>
      <c r="C164" s="198"/>
      <c r="D164" s="155"/>
      <c r="E164" s="144"/>
      <c r="F164" s="181"/>
      <c r="G164" s="181"/>
      <c r="H164" s="181"/>
      <c r="I164" s="181"/>
    </row>
    <row r="165" spans="1:9" ht="14.25">
      <c r="A165" s="145"/>
      <c r="B165" s="155"/>
      <c r="C165" s="198"/>
      <c r="D165" s="155"/>
      <c r="E165" s="144"/>
      <c r="F165" s="181"/>
      <c r="G165" s="181"/>
      <c r="H165" s="181"/>
      <c r="I165" s="181"/>
    </row>
    <row r="166" spans="1:9" ht="14.25">
      <c r="A166" s="145"/>
      <c r="B166" s="155"/>
      <c r="C166" s="198"/>
      <c r="D166" s="155"/>
      <c r="E166" s="144"/>
      <c r="F166" s="181"/>
      <c r="G166" s="181"/>
      <c r="H166" s="181"/>
      <c r="I166" s="181"/>
    </row>
    <row r="167" spans="1:9" ht="14.25">
      <c r="A167" s="145"/>
      <c r="B167" s="155"/>
      <c r="C167" s="198"/>
      <c r="D167" s="155"/>
      <c r="E167" s="144"/>
      <c r="F167" s="181"/>
      <c r="G167" s="181"/>
      <c r="H167" s="181"/>
      <c r="I167" s="181"/>
    </row>
    <row r="168" spans="1:9" ht="14.25">
      <c r="A168" s="145"/>
      <c r="B168" s="155"/>
      <c r="C168" s="198"/>
      <c r="D168" s="155"/>
      <c r="E168" s="144"/>
      <c r="F168" s="181"/>
      <c r="G168" s="181"/>
      <c r="H168" s="181"/>
      <c r="I168" s="181"/>
    </row>
    <row r="169" spans="1:9" ht="14.25">
      <c r="A169" s="145"/>
      <c r="B169" s="155"/>
      <c r="C169" s="198"/>
      <c r="D169" s="155"/>
      <c r="E169" s="144"/>
      <c r="F169" s="181"/>
      <c r="G169" s="181"/>
      <c r="H169" s="181"/>
      <c r="I169" s="181"/>
    </row>
    <row r="170" spans="1:9" ht="14.25">
      <c r="A170" s="145"/>
      <c r="B170" s="155"/>
      <c r="C170" s="198"/>
      <c r="D170" s="155"/>
      <c r="E170" s="144"/>
      <c r="F170" s="181"/>
      <c r="G170" s="181"/>
      <c r="H170" s="181"/>
      <c r="I170" s="181"/>
    </row>
    <row r="171" spans="1:9" ht="14.25">
      <c r="A171" s="145"/>
      <c r="B171" s="155"/>
      <c r="C171" s="198"/>
      <c r="D171" s="155"/>
      <c r="E171" s="144"/>
      <c r="F171" s="181"/>
      <c r="G171" s="181"/>
      <c r="H171" s="181"/>
      <c r="I171" s="181"/>
    </row>
    <row r="172" spans="1:9">
      <c r="A172" s="145"/>
      <c r="B172" s="155"/>
      <c r="C172" s="158"/>
      <c r="D172" s="155"/>
      <c r="E172" s="144"/>
      <c r="F172" s="181"/>
      <c r="G172" s="181"/>
      <c r="H172" s="181"/>
      <c r="I172" s="181"/>
    </row>
    <row r="173" spans="1:9">
      <c r="A173" s="145"/>
      <c r="B173" s="138"/>
      <c r="C173" s="150"/>
      <c r="D173" s="150"/>
      <c r="E173" s="151"/>
      <c r="F173" s="181"/>
      <c r="G173" s="181"/>
      <c r="H173" s="152"/>
      <c r="I173" s="152"/>
    </row>
    <row r="174" spans="1:9">
      <c r="A174" s="145"/>
      <c r="B174" s="145"/>
      <c r="C174" s="154"/>
      <c r="D174" s="145"/>
      <c r="E174" s="149"/>
      <c r="F174" s="181"/>
      <c r="G174" s="181"/>
      <c r="H174" s="146"/>
      <c r="I174" s="146"/>
    </row>
    <row r="175" spans="1:9">
      <c r="A175" s="145"/>
      <c r="B175" s="137"/>
      <c r="C175" s="138"/>
      <c r="D175" s="138"/>
      <c r="E175" s="147"/>
      <c r="F175" s="181"/>
      <c r="G175" s="186"/>
      <c r="H175" s="157"/>
      <c r="I175" s="157"/>
    </row>
    <row r="176" spans="1:9">
      <c r="A176" s="145"/>
      <c r="B176" s="137"/>
      <c r="C176" s="138"/>
      <c r="D176" s="146"/>
      <c r="E176" s="147"/>
      <c r="F176" s="181"/>
      <c r="G176" s="181"/>
      <c r="H176" s="162"/>
      <c r="I176" s="162"/>
    </row>
    <row r="177" spans="1:9">
      <c r="A177" s="145"/>
      <c r="B177" s="145"/>
      <c r="C177" s="148"/>
      <c r="D177" s="145"/>
      <c r="E177" s="149"/>
      <c r="F177" s="181"/>
      <c r="G177" s="181"/>
      <c r="H177" s="181"/>
      <c r="I177" s="181"/>
    </row>
    <row r="178" spans="1:9">
      <c r="A178" s="145"/>
      <c r="B178" s="145"/>
      <c r="C178" s="148"/>
      <c r="D178" s="145"/>
      <c r="E178" s="149"/>
      <c r="F178" s="181"/>
      <c r="G178" s="181"/>
      <c r="H178" s="181"/>
      <c r="I178" s="181"/>
    </row>
    <row r="179" spans="1:9">
      <c r="A179" s="145"/>
      <c r="B179" s="145"/>
      <c r="C179" s="148"/>
      <c r="D179" s="145"/>
      <c r="E179" s="149"/>
      <c r="F179" s="181"/>
      <c r="G179" s="181"/>
      <c r="H179" s="181"/>
      <c r="I179" s="181"/>
    </row>
    <row r="180" spans="1:9">
      <c r="A180" s="145"/>
      <c r="B180" s="145"/>
      <c r="C180" s="148"/>
      <c r="D180" s="145"/>
      <c r="E180" s="149"/>
      <c r="F180" s="181"/>
      <c r="G180" s="181"/>
      <c r="H180" s="181"/>
      <c r="I180" s="181"/>
    </row>
    <row r="181" spans="1:9">
      <c r="A181" s="145"/>
      <c r="B181" s="145"/>
      <c r="C181" s="148"/>
      <c r="D181" s="145"/>
      <c r="E181" s="149"/>
      <c r="F181" s="181"/>
      <c r="G181" s="181"/>
      <c r="H181" s="181"/>
      <c r="I181" s="181"/>
    </row>
    <row r="182" spans="1:9">
      <c r="A182" s="145"/>
      <c r="B182" s="145"/>
      <c r="C182" s="148"/>
      <c r="D182" s="145"/>
      <c r="E182" s="149"/>
      <c r="F182" s="181"/>
      <c r="G182" s="181"/>
      <c r="H182" s="181"/>
      <c r="I182" s="181"/>
    </row>
    <row r="183" spans="1:9">
      <c r="A183" s="145"/>
      <c r="B183" s="145"/>
      <c r="C183" s="148"/>
      <c r="D183" s="145"/>
      <c r="E183" s="149"/>
      <c r="F183" s="181"/>
      <c r="G183" s="181"/>
      <c r="H183" s="181"/>
      <c r="I183" s="181"/>
    </row>
    <row r="184" spans="1:9">
      <c r="A184" s="145"/>
      <c r="B184" s="145"/>
      <c r="C184" s="148"/>
      <c r="D184" s="145"/>
      <c r="E184" s="149"/>
      <c r="F184" s="181"/>
      <c r="G184" s="181"/>
      <c r="H184" s="181"/>
      <c r="I184" s="181"/>
    </row>
    <row r="185" spans="1:9">
      <c r="A185" s="145"/>
      <c r="B185" s="145"/>
      <c r="C185" s="148"/>
      <c r="D185" s="145"/>
      <c r="E185" s="149"/>
      <c r="F185" s="181"/>
      <c r="G185" s="181"/>
      <c r="H185" s="181"/>
      <c r="I185" s="181"/>
    </row>
    <row r="186" spans="1:9">
      <c r="A186" s="145"/>
      <c r="B186" s="145"/>
      <c r="C186" s="148"/>
      <c r="D186" s="145"/>
      <c r="E186" s="149"/>
      <c r="F186" s="181"/>
      <c r="G186" s="181"/>
      <c r="H186" s="181"/>
      <c r="I186" s="181"/>
    </row>
    <row r="187" spans="1:9">
      <c r="A187" s="145"/>
      <c r="B187" s="145"/>
      <c r="C187" s="148"/>
      <c r="D187" s="145"/>
      <c r="E187" s="149"/>
      <c r="F187" s="181"/>
      <c r="G187" s="181"/>
      <c r="H187" s="181"/>
      <c r="I187" s="181"/>
    </row>
    <row r="188" spans="1:9">
      <c r="A188" s="145"/>
      <c r="B188" s="145"/>
      <c r="C188" s="148"/>
      <c r="D188" s="145"/>
      <c r="E188" s="149"/>
      <c r="F188" s="181"/>
      <c r="G188" s="181"/>
      <c r="H188" s="181"/>
      <c r="I188" s="181"/>
    </row>
    <row r="189" spans="1:9">
      <c r="A189" s="145"/>
      <c r="B189" s="145"/>
      <c r="C189" s="148"/>
      <c r="D189" s="145"/>
      <c r="E189" s="149"/>
      <c r="F189" s="181"/>
      <c r="G189" s="181"/>
      <c r="H189" s="181"/>
      <c r="I189" s="181"/>
    </row>
    <row r="190" spans="1:9">
      <c r="A190" s="145"/>
      <c r="B190" s="145"/>
      <c r="C190" s="148"/>
      <c r="D190" s="145"/>
      <c r="E190" s="149"/>
      <c r="F190" s="181"/>
      <c r="G190" s="181"/>
      <c r="H190" s="181"/>
      <c r="I190" s="181"/>
    </row>
    <row r="191" spans="1:9">
      <c r="A191" s="145"/>
      <c r="B191" s="145"/>
      <c r="C191" s="146"/>
      <c r="D191" s="145"/>
      <c r="E191" s="149"/>
      <c r="F191" s="181"/>
      <c r="G191" s="181"/>
      <c r="H191" s="181"/>
      <c r="I191" s="181"/>
    </row>
    <row r="192" spans="1:9">
      <c r="A192" s="145"/>
      <c r="B192" s="145"/>
      <c r="C192" s="146"/>
      <c r="D192" s="145"/>
      <c r="E192" s="149"/>
      <c r="F192" s="181"/>
      <c r="G192" s="181"/>
      <c r="H192" s="181"/>
      <c r="I192" s="181"/>
    </row>
    <row r="193" spans="1:10">
      <c r="A193" s="145"/>
      <c r="B193" s="145"/>
      <c r="C193" s="146"/>
      <c r="D193" s="145"/>
      <c r="E193" s="149"/>
      <c r="F193" s="181"/>
      <c r="G193" s="181"/>
      <c r="H193" s="181"/>
      <c r="I193" s="181"/>
    </row>
    <row r="194" spans="1:10">
      <c r="A194" s="145"/>
      <c r="B194" s="145"/>
      <c r="C194" s="146"/>
      <c r="D194" s="145"/>
      <c r="E194" s="149"/>
      <c r="F194" s="181"/>
      <c r="G194" s="181"/>
      <c r="H194" s="181"/>
      <c r="I194" s="181"/>
    </row>
    <row r="195" spans="1:10">
      <c r="A195" s="145"/>
      <c r="B195" s="145"/>
      <c r="C195" s="148"/>
      <c r="D195" s="145"/>
      <c r="E195" s="149"/>
      <c r="F195" s="181"/>
      <c r="G195" s="181"/>
      <c r="H195" s="181"/>
      <c r="I195" s="181"/>
    </row>
    <row r="196" spans="1:10">
      <c r="A196" s="145"/>
      <c r="B196" s="145"/>
      <c r="C196" s="148"/>
      <c r="D196" s="145"/>
      <c r="E196" s="149"/>
      <c r="F196" s="181"/>
      <c r="G196" s="181"/>
      <c r="H196" s="181"/>
      <c r="I196" s="181"/>
    </row>
    <row r="197" spans="1:10">
      <c r="A197" s="145"/>
      <c r="B197" s="137"/>
      <c r="C197" s="138"/>
      <c r="D197" s="146"/>
      <c r="E197" s="147"/>
      <c r="F197" s="181"/>
      <c r="G197" s="181"/>
      <c r="H197" s="181"/>
      <c r="I197" s="181"/>
    </row>
    <row r="198" spans="1:10">
      <c r="A198" s="145"/>
      <c r="B198" s="145"/>
      <c r="C198" s="146"/>
      <c r="D198" s="145"/>
      <c r="E198" s="149"/>
      <c r="F198" s="181"/>
      <c r="G198" s="181"/>
      <c r="H198" s="181"/>
      <c r="I198" s="181"/>
    </row>
    <row r="199" spans="1:10">
      <c r="A199" s="145"/>
      <c r="B199" s="145"/>
      <c r="C199" s="146"/>
      <c r="D199" s="145"/>
      <c r="E199" s="149"/>
      <c r="F199" s="181"/>
      <c r="G199" s="181"/>
      <c r="H199" s="181"/>
      <c r="I199" s="181"/>
    </row>
    <row r="200" spans="1:10">
      <c r="A200" s="145"/>
      <c r="B200" s="138"/>
      <c r="C200" s="150"/>
      <c r="D200" s="150"/>
      <c r="E200" s="151"/>
      <c r="F200" s="181"/>
      <c r="G200" s="181"/>
      <c r="H200" s="152"/>
      <c r="I200" s="152"/>
    </row>
    <row r="201" spans="1:10">
      <c r="A201" s="145"/>
      <c r="B201" s="145"/>
      <c r="C201" s="146"/>
      <c r="D201" s="145"/>
      <c r="E201" s="149"/>
      <c r="F201" s="181"/>
      <c r="G201" s="181"/>
      <c r="H201" s="162"/>
      <c r="I201" s="162"/>
    </row>
    <row r="202" spans="1:10">
      <c r="A202" s="145"/>
      <c r="B202" s="137"/>
      <c r="C202" s="138"/>
      <c r="D202" s="138"/>
      <c r="E202" s="147"/>
      <c r="F202" s="181"/>
      <c r="G202" s="186"/>
      <c r="H202" s="157"/>
      <c r="I202" s="157"/>
    </row>
    <row r="203" spans="1:10">
      <c r="A203" s="145"/>
      <c r="B203" s="137"/>
      <c r="C203" s="138"/>
      <c r="D203" s="146"/>
      <c r="E203" s="147"/>
      <c r="F203" s="181"/>
      <c r="G203" s="181"/>
      <c r="H203" s="162"/>
      <c r="I203" s="162"/>
    </row>
    <row r="204" spans="1:10">
      <c r="A204" s="145"/>
      <c r="B204" s="145"/>
      <c r="C204" s="148"/>
      <c r="D204" s="145"/>
      <c r="E204" s="149"/>
      <c r="F204" s="181"/>
      <c r="G204" s="181"/>
      <c r="H204" s="181"/>
      <c r="I204" s="181"/>
    </row>
    <row r="205" spans="1:10">
      <c r="A205" s="145"/>
      <c r="B205" s="145"/>
      <c r="C205" s="148"/>
      <c r="D205" s="145"/>
      <c r="E205" s="153"/>
      <c r="F205" s="181"/>
      <c r="G205" s="181"/>
      <c r="H205" s="181"/>
      <c r="I205" s="181"/>
    </row>
    <row r="206" spans="1:10">
      <c r="A206" s="145"/>
      <c r="B206" s="145"/>
      <c r="C206" s="148"/>
      <c r="D206" s="145"/>
      <c r="E206" s="153"/>
      <c r="F206" s="181"/>
      <c r="G206" s="181"/>
      <c r="H206" s="181"/>
      <c r="I206" s="181"/>
      <c r="J206" s="146"/>
    </row>
    <row r="207" spans="1:10">
      <c r="A207" s="145"/>
      <c r="B207" s="145"/>
      <c r="C207" s="148"/>
      <c r="D207" s="145"/>
      <c r="E207" s="153"/>
      <c r="F207" s="181"/>
      <c r="G207" s="181"/>
      <c r="H207" s="181"/>
      <c r="I207" s="181"/>
      <c r="J207" s="146"/>
    </row>
    <row r="208" spans="1:10">
      <c r="A208" s="145"/>
      <c r="B208" s="145"/>
      <c r="C208" s="148"/>
      <c r="D208" s="145"/>
      <c r="E208" s="153"/>
      <c r="F208" s="181"/>
      <c r="G208" s="181"/>
      <c r="H208" s="181"/>
      <c r="I208" s="181"/>
    </row>
    <row r="209" spans="1:10">
      <c r="A209" s="145"/>
      <c r="B209" s="145"/>
      <c r="C209" s="148"/>
      <c r="D209" s="145"/>
      <c r="E209" s="153"/>
      <c r="F209" s="181"/>
      <c r="G209" s="181"/>
      <c r="H209" s="181"/>
      <c r="I209" s="181"/>
    </row>
    <row r="210" spans="1:10">
      <c r="A210" s="145"/>
      <c r="B210" s="137"/>
      <c r="C210" s="138"/>
      <c r="D210" s="146"/>
      <c r="E210" s="147"/>
      <c r="F210" s="181"/>
      <c r="G210" s="181"/>
      <c r="H210" s="181"/>
      <c r="I210" s="181"/>
    </row>
    <row r="211" spans="1:10">
      <c r="A211" s="145"/>
      <c r="B211" s="145"/>
      <c r="C211" s="154"/>
      <c r="D211" s="145"/>
      <c r="E211" s="147"/>
      <c r="F211" s="181"/>
      <c r="G211" s="181"/>
      <c r="H211" s="181"/>
      <c r="I211" s="181"/>
    </row>
    <row r="212" spans="1:10">
      <c r="A212" s="145"/>
      <c r="B212" s="145"/>
      <c r="C212" s="154"/>
      <c r="D212" s="145"/>
      <c r="E212" s="147"/>
      <c r="F212" s="181"/>
      <c r="G212" s="181"/>
      <c r="H212" s="181"/>
      <c r="I212" s="181"/>
    </row>
    <row r="213" spans="1:10">
      <c r="A213" s="145"/>
      <c r="B213" s="145"/>
      <c r="C213" s="154"/>
      <c r="D213" s="155"/>
      <c r="E213" s="151"/>
      <c r="F213" s="181"/>
      <c r="G213" s="181"/>
      <c r="H213" s="181"/>
      <c r="I213" s="181"/>
    </row>
    <row r="214" spans="1:10">
      <c r="A214" s="145"/>
      <c r="B214" s="145"/>
      <c r="C214" s="154"/>
      <c r="D214" s="155"/>
      <c r="E214" s="151"/>
      <c r="F214" s="181"/>
      <c r="G214" s="181"/>
      <c r="H214" s="181"/>
      <c r="I214" s="181"/>
    </row>
    <row r="215" spans="1:10">
      <c r="A215" s="145"/>
      <c r="B215" s="145"/>
      <c r="C215" s="154"/>
      <c r="D215" s="145"/>
      <c r="E215" s="147"/>
      <c r="F215" s="181"/>
      <c r="G215" s="181"/>
      <c r="H215" s="181"/>
      <c r="I215" s="181"/>
    </row>
    <row r="216" spans="1:10">
      <c r="A216" s="145"/>
      <c r="B216" s="145"/>
      <c r="C216" s="154"/>
      <c r="D216" s="145"/>
      <c r="E216" s="147"/>
      <c r="F216" s="181"/>
      <c r="G216" s="181"/>
      <c r="H216" s="181"/>
      <c r="I216" s="181"/>
    </row>
    <row r="217" spans="1:10">
      <c r="A217" s="145"/>
      <c r="B217" s="145"/>
      <c r="C217" s="154"/>
      <c r="D217" s="145"/>
      <c r="E217" s="147"/>
      <c r="F217" s="181"/>
      <c r="G217" s="181"/>
      <c r="H217" s="181"/>
      <c r="I217" s="181"/>
    </row>
    <row r="218" spans="1:10">
      <c r="A218" s="145"/>
      <c r="B218" s="145"/>
      <c r="C218" s="154"/>
      <c r="D218" s="145"/>
      <c r="E218" s="147"/>
      <c r="F218" s="181"/>
      <c r="G218" s="181"/>
      <c r="H218" s="181"/>
      <c r="I218" s="181"/>
    </row>
    <row r="219" spans="1:10">
      <c r="A219" s="145"/>
      <c r="B219" s="145"/>
      <c r="C219" s="154"/>
      <c r="D219" s="145"/>
      <c r="E219" s="147"/>
      <c r="F219" s="181"/>
      <c r="G219" s="181"/>
      <c r="H219" s="181"/>
      <c r="I219" s="181"/>
    </row>
    <row r="220" spans="1:10">
      <c r="A220" s="145"/>
      <c r="B220" s="145"/>
      <c r="C220" s="154"/>
      <c r="D220" s="156"/>
      <c r="E220" s="147"/>
      <c r="F220" s="181"/>
      <c r="G220" s="181"/>
      <c r="H220" s="181"/>
      <c r="I220" s="181"/>
    </row>
    <row r="221" spans="1:10">
      <c r="A221" s="145"/>
      <c r="B221" s="138"/>
      <c r="C221" s="154"/>
      <c r="D221" s="150"/>
      <c r="E221" s="151"/>
      <c r="F221" s="181"/>
      <c r="G221" s="181"/>
      <c r="H221" s="152"/>
      <c r="I221" s="152"/>
    </row>
    <row r="222" spans="1:10">
      <c r="A222" s="145"/>
      <c r="B222" s="145"/>
      <c r="C222" s="154"/>
      <c r="D222" s="145"/>
      <c r="E222" s="149"/>
      <c r="F222" s="181"/>
      <c r="G222" s="181"/>
      <c r="H222" s="162"/>
      <c r="I222" s="162"/>
    </row>
    <row r="223" spans="1:10">
      <c r="A223" s="145"/>
      <c r="B223" s="137"/>
      <c r="C223" s="138"/>
      <c r="D223" s="138"/>
      <c r="E223" s="147"/>
      <c r="F223" s="181"/>
      <c r="G223" s="186"/>
      <c r="H223" s="157"/>
      <c r="I223" s="157"/>
    </row>
    <row r="224" spans="1:10">
      <c r="A224" s="145"/>
      <c r="B224" s="145"/>
      <c r="C224" s="148"/>
      <c r="D224" s="145"/>
      <c r="E224" s="149"/>
      <c r="F224" s="181"/>
      <c r="G224" s="181"/>
      <c r="H224" s="181"/>
      <c r="I224" s="181"/>
      <c r="J224" s="146"/>
    </row>
    <row r="225" spans="1:10">
      <c r="A225" s="145"/>
      <c r="B225" s="145"/>
      <c r="C225" s="148"/>
      <c r="D225" s="145"/>
      <c r="E225" s="149"/>
      <c r="F225" s="181"/>
      <c r="G225" s="181"/>
      <c r="H225" s="181"/>
      <c r="I225" s="181"/>
      <c r="J225" s="146"/>
    </row>
    <row r="226" spans="1:10">
      <c r="A226" s="145"/>
      <c r="B226" s="145"/>
      <c r="C226" s="148"/>
      <c r="D226" s="145"/>
      <c r="E226" s="149"/>
      <c r="F226" s="181"/>
      <c r="G226" s="181"/>
      <c r="H226" s="181"/>
      <c r="I226" s="181"/>
    </row>
    <row r="227" spans="1:10">
      <c r="A227" s="145"/>
      <c r="B227" s="145"/>
      <c r="C227" s="148"/>
      <c r="D227" s="145"/>
      <c r="E227" s="149"/>
      <c r="F227" s="181"/>
      <c r="G227" s="181"/>
      <c r="H227" s="181"/>
      <c r="I227" s="181"/>
    </row>
    <row r="228" spans="1:10">
      <c r="A228" s="145"/>
      <c r="B228" s="145"/>
      <c r="C228" s="148"/>
      <c r="D228" s="145"/>
      <c r="E228" s="149"/>
      <c r="F228" s="181"/>
      <c r="G228" s="181"/>
      <c r="H228" s="181"/>
      <c r="I228" s="181"/>
    </row>
    <row r="229" spans="1:10">
      <c r="A229" s="145"/>
      <c r="B229" s="145"/>
      <c r="C229" s="148"/>
      <c r="D229" s="145"/>
      <c r="E229" s="149"/>
      <c r="F229" s="181"/>
      <c r="G229" s="181"/>
      <c r="H229" s="181"/>
      <c r="I229" s="181"/>
    </row>
    <row r="230" spans="1:10">
      <c r="A230" s="145"/>
      <c r="B230" s="145"/>
      <c r="C230" s="148"/>
      <c r="D230" s="145"/>
      <c r="E230" s="149"/>
      <c r="F230" s="181"/>
      <c r="G230" s="181"/>
      <c r="H230" s="181"/>
      <c r="I230" s="181"/>
    </row>
    <row r="231" spans="1:10">
      <c r="A231" s="145"/>
      <c r="B231" s="145"/>
      <c r="C231" s="148"/>
      <c r="D231" s="145"/>
      <c r="E231" s="149"/>
      <c r="F231" s="181"/>
      <c r="G231" s="181"/>
      <c r="H231" s="181"/>
      <c r="I231" s="181"/>
    </row>
    <row r="232" spans="1:10">
      <c r="A232" s="145"/>
      <c r="B232" s="145"/>
      <c r="C232" s="148"/>
      <c r="D232" s="145"/>
      <c r="E232" s="149"/>
      <c r="F232" s="181"/>
      <c r="G232" s="181"/>
      <c r="H232" s="181"/>
      <c r="I232" s="181"/>
    </row>
    <row r="233" spans="1:10">
      <c r="A233" s="145"/>
      <c r="B233" s="145"/>
      <c r="C233" s="148"/>
      <c r="D233" s="145"/>
      <c r="E233" s="149"/>
      <c r="F233" s="181"/>
      <c r="G233" s="181"/>
      <c r="H233" s="181"/>
      <c r="I233" s="181"/>
    </row>
    <row r="234" spans="1:10">
      <c r="A234" s="145"/>
      <c r="B234" s="145"/>
      <c r="C234" s="148"/>
      <c r="D234" s="145"/>
      <c r="E234" s="149"/>
      <c r="F234" s="181"/>
      <c r="G234" s="181"/>
      <c r="H234" s="181"/>
      <c r="I234" s="181"/>
    </row>
    <row r="235" spans="1:10">
      <c r="A235" s="145"/>
      <c r="B235" s="145"/>
      <c r="C235" s="148"/>
      <c r="D235" s="145"/>
      <c r="E235" s="149"/>
      <c r="F235" s="181"/>
      <c r="G235" s="181"/>
      <c r="H235" s="181"/>
      <c r="I235" s="181"/>
    </row>
    <row r="236" spans="1:10">
      <c r="A236" s="145"/>
      <c r="B236" s="145"/>
      <c r="C236" s="148"/>
      <c r="D236" s="145"/>
      <c r="E236" s="149"/>
      <c r="F236" s="181"/>
      <c r="G236" s="181"/>
      <c r="H236" s="181"/>
      <c r="I236" s="181"/>
    </row>
    <row r="237" spans="1:10">
      <c r="A237" s="145"/>
      <c r="B237" s="145"/>
      <c r="C237" s="148"/>
      <c r="D237" s="145"/>
      <c r="E237" s="149"/>
      <c r="F237" s="181"/>
      <c r="G237" s="181"/>
      <c r="H237" s="181"/>
      <c r="I237" s="181"/>
    </row>
    <row r="238" spans="1:10">
      <c r="A238" s="145"/>
      <c r="B238" s="138"/>
      <c r="C238" s="150"/>
      <c r="D238" s="150"/>
      <c r="E238" s="151"/>
      <c r="F238" s="181"/>
      <c r="G238" s="181"/>
      <c r="H238" s="152"/>
      <c r="I238" s="152"/>
    </row>
    <row r="239" spans="1:10">
      <c r="A239" s="145"/>
      <c r="B239" s="160"/>
      <c r="C239" s="199"/>
      <c r="D239" s="199"/>
      <c r="E239" s="144"/>
      <c r="F239" s="181"/>
      <c r="G239" s="181"/>
      <c r="H239" s="152"/>
      <c r="I239" s="152"/>
    </row>
    <row r="240" spans="1:10">
      <c r="A240" s="145"/>
      <c r="B240" s="137"/>
      <c r="C240" s="138"/>
      <c r="D240" s="138"/>
      <c r="E240" s="147"/>
      <c r="F240" s="181"/>
      <c r="G240" s="186"/>
      <c r="H240" s="157"/>
      <c r="I240" s="157"/>
    </row>
    <row r="241" spans="1:9">
      <c r="A241" s="145"/>
      <c r="B241" s="145"/>
      <c r="C241" s="148"/>
      <c r="D241" s="145"/>
      <c r="E241" s="149"/>
      <c r="F241" s="181"/>
      <c r="G241" s="181"/>
      <c r="H241" s="181"/>
      <c r="I241" s="181"/>
    </row>
    <row r="242" spans="1:9">
      <c r="A242" s="145"/>
      <c r="B242" s="145"/>
      <c r="C242" s="148"/>
      <c r="D242" s="145"/>
      <c r="E242" s="149"/>
      <c r="F242" s="181"/>
      <c r="G242" s="181"/>
      <c r="H242" s="181"/>
      <c r="I242" s="181"/>
    </row>
    <row r="243" spans="1:9">
      <c r="A243" s="145"/>
      <c r="B243" s="145"/>
      <c r="C243" s="148"/>
      <c r="D243" s="145"/>
      <c r="E243" s="149"/>
      <c r="F243" s="181"/>
      <c r="G243" s="181"/>
      <c r="H243" s="181"/>
      <c r="I243" s="181"/>
    </row>
    <row r="244" spans="1:9">
      <c r="A244" s="145"/>
      <c r="B244" s="145"/>
      <c r="C244" s="148"/>
      <c r="D244" s="145"/>
      <c r="E244" s="149"/>
      <c r="F244" s="181"/>
      <c r="G244" s="181"/>
      <c r="H244" s="181"/>
      <c r="I244" s="181"/>
    </row>
    <row r="245" spans="1:9">
      <c r="A245" s="145"/>
      <c r="B245" s="145"/>
      <c r="C245" s="148"/>
      <c r="D245" s="145"/>
      <c r="E245" s="149"/>
      <c r="F245" s="181"/>
      <c r="G245" s="181"/>
      <c r="H245" s="181"/>
      <c r="I245" s="181"/>
    </row>
    <row r="246" spans="1:9">
      <c r="A246" s="145"/>
      <c r="B246" s="145"/>
      <c r="C246" s="148"/>
      <c r="D246" s="145"/>
      <c r="E246" s="149"/>
      <c r="F246" s="181"/>
      <c r="G246" s="181"/>
      <c r="H246" s="181"/>
      <c r="I246" s="181"/>
    </row>
    <row r="247" spans="1:9">
      <c r="A247" s="145"/>
      <c r="B247" s="145"/>
      <c r="C247" s="148"/>
      <c r="D247" s="145"/>
      <c r="E247" s="149"/>
      <c r="F247" s="181"/>
      <c r="G247" s="181"/>
      <c r="H247" s="181"/>
      <c r="I247" s="181"/>
    </row>
    <row r="248" spans="1:9">
      <c r="A248" s="145"/>
      <c r="B248" s="145"/>
      <c r="C248" s="148"/>
      <c r="D248" s="145"/>
      <c r="E248" s="149"/>
      <c r="F248" s="181"/>
      <c r="G248" s="181"/>
      <c r="H248" s="181"/>
      <c r="I248" s="181"/>
    </row>
    <row r="249" spans="1:9">
      <c r="A249" s="145"/>
      <c r="B249" s="145"/>
      <c r="C249" s="148"/>
      <c r="D249" s="145"/>
      <c r="E249" s="149"/>
      <c r="F249" s="181"/>
      <c r="G249" s="181"/>
      <c r="H249" s="181"/>
      <c r="I249" s="181"/>
    </row>
    <row r="250" spans="1:9">
      <c r="A250" s="145"/>
      <c r="B250" s="145"/>
      <c r="C250" s="148"/>
      <c r="D250" s="145"/>
      <c r="E250" s="149"/>
      <c r="F250" s="181"/>
      <c r="G250" s="181"/>
      <c r="H250" s="181"/>
      <c r="I250" s="181"/>
    </row>
    <row r="251" spans="1:9">
      <c r="A251" s="145"/>
      <c r="B251" s="145"/>
      <c r="C251" s="148"/>
      <c r="D251" s="145"/>
      <c r="E251" s="149"/>
      <c r="F251" s="181"/>
      <c r="G251" s="181"/>
      <c r="H251" s="181"/>
      <c r="I251" s="181"/>
    </row>
    <row r="252" spans="1:9">
      <c r="A252" s="145"/>
      <c r="B252" s="145"/>
      <c r="C252" s="148"/>
      <c r="D252" s="145"/>
      <c r="E252" s="149"/>
      <c r="F252" s="181"/>
      <c r="G252" s="181"/>
      <c r="H252" s="181"/>
      <c r="I252" s="181"/>
    </row>
    <row r="253" spans="1:9">
      <c r="A253" s="145"/>
      <c r="B253" s="145"/>
      <c r="C253" s="148"/>
      <c r="D253" s="145"/>
      <c r="E253" s="149"/>
      <c r="F253" s="181"/>
      <c r="G253" s="181"/>
      <c r="H253" s="181"/>
      <c r="I253" s="181"/>
    </row>
    <row r="254" spans="1:9">
      <c r="A254" s="145"/>
      <c r="B254" s="145"/>
      <c r="C254" s="158"/>
      <c r="D254" s="145"/>
      <c r="E254" s="149"/>
      <c r="F254" s="181"/>
      <c r="G254" s="181"/>
      <c r="H254" s="181"/>
      <c r="I254" s="181"/>
    </row>
    <row r="255" spans="1:9">
      <c r="A255" s="145"/>
      <c r="B255" s="145"/>
      <c r="C255" s="148"/>
      <c r="D255" s="145"/>
      <c r="E255" s="149"/>
      <c r="F255" s="181"/>
      <c r="G255" s="181"/>
      <c r="H255" s="181"/>
      <c r="I255" s="181"/>
    </row>
    <row r="256" spans="1:9">
      <c r="A256" s="145"/>
      <c r="B256" s="145"/>
      <c r="C256" s="148"/>
      <c r="D256" s="145"/>
      <c r="E256" s="149"/>
      <c r="F256" s="181"/>
      <c r="G256" s="181"/>
      <c r="H256" s="181"/>
      <c r="I256" s="181"/>
    </row>
    <row r="257" spans="1:9">
      <c r="A257" s="145"/>
      <c r="B257" s="145"/>
      <c r="C257" s="148"/>
      <c r="D257" s="145"/>
      <c r="E257" s="149"/>
      <c r="F257" s="181"/>
      <c r="G257" s="181"/>
      <c r="H257" s="181"/>
      <c r="I257" s="181"/>
    </row>
    <row r="258" spans="1:9">
      <c r="A258" s="145"/>
      <c r="B258" s="145"/>
      <c r="C258" s="148"/>
      <c r="D258" s="145"/>
      <c r="E258" s="149"/>
      <c r="F258" s="181"/>
      <c r="G258" s="181"/>
      <c r="H258" s="181"/>
      <c r="I258" s="181"/>
    </row>
    <row r="259" spans="1:9">
      <c r="A259" s="145"/>
      <c r="B259" s="145"/>
      <c r="C259" s="148"/>
      <c r="D259" s="145"/>
      <c r="E259" s="149"/>
      <c r="F259" s="181"/>
      <c r="G259" s="181"/>
      <c r="H259" s="181"/>
      <c r="I259" s="181"/>
    </row>
    <row r="260" spans="1:9">
      <c r="A260" s="145"/>
      <c r="B260" s="145"/>
      <c r="C260" s="148"/>
      <c r="D260" s="145"/>
      <c r="E260" s="149"/>
      <c r="F260" s="181"/>
      <c r="G260" s="181"/>
      <c r="H260" s="181"/>
      <c r="I260" s="181"/>
    </row>
    <row r="261" spans="1:9">
      <c r="A261" s="145"/>
      <c r="B261" s="145"/>
      <c r="C261" s="148"/>
      <c r="D261" s="145"/>
      <c r="E261" s="149"/>
      <c r="F261" s="181"/>
      <c r="G261" s="181"/>
      <c r="H261" s="181"/>
      <c r="I261" s="181"/>
    </row>
    <row r="262" spans="1:9">
      <c r="A262" s="145"/>
      <c r="B262" s="145"/>
      <c r="C262" s="148"/>
      <c r="D262" s="145"/>
      <c r="E262" s="149"/>
      <c r="F262" s="181"/>
      <c r="G262" s="181"/>
      <c r="H262" s="181"/>
      <c r="I262" s="181"/>
    </row>
    <row r="263" spans="1:9">
      <c r="A263" s="145"/>
      <c r="B263" s="145"/>
      <c r="C263" s="148"/>
      <c r="D263" s="145"/>
      <c r="E263" s="149"/>
      <c r="F263" s="181"/>
      <c r="G263" s="181"/>
      <c r="H263" s="181"/>
      <c r="I263" s="181"/>
    </row>
    <row r="264" spans="1:9">
      <c r="A264" s="145"/>
      <c r="B264" s="145"/>
      <c r="C264" s="148"/>
      <c r="D264" s="145"/>
      <c r="E264" s="149"/>
      <c r="F264" s="181"/>
      <c r="G264" s="181"/>
      <c r="H264" s="181"/>
      <c r="I264" s="181"/>
    </row>
    <row r="265" spans="1:9">
      <c r="A265" s="145"/>
      <c r="B265" s="145"/>
      <c r="C265" s="148"/>
      <c r="D265" s="145"/>
      <c r="E265" s="149"/>
      <c r="F265" s="181"/>
      <c r="G265" s="181"/>
      <c r="H265" s="181"/>
      <c r="I265" s="181"/>
    </row>
    <row r="266" spans="1:9">
      <c r="A266" s="145"/>
      <c r="B266" s="138"/>
      <c r="C266" s="150"/>
      <c r="D266" s="150"/>
      <c r="E266" s="151"/>
      <c r="F266" s="181"/>
      <c r="G266" s="181"/>
      <c r="H266" s="152"/>
      <c r="I266" s="152"/>
    </row>
    <row r="267" spans="1:9">
      <c r="A267" s="145"/>
      <c r="B267" s="137"/>
      <c r="C267" s="138"/>
      <c r="D267" s="138"/>
      <c r="E267" s="147"/>
      <c r="F267" s="181"/>
      <c r="G267" s="181"/>
      <c r="H267" s="157"/>
      <c r="I267" s="157"/>
    </row>
    <row r="268" spans="1:9">
      <c r="A268" s="145"/>
      <c r="B268" s="137"/>
      <c r="C268" s="138"/>
      <c r="D268" s="138"/>
      <c r="E268" s="147"/>
      <c r="F268" s="181"/>
      <c r="G268" s="186"/>
      <c r="H268" s="157"/>
      <c r="I268" s="157"/>
    </row>
    <row r="269" spans="1:9">
      <c r="A269" s="145"/>
      <c r="B269" s="145"/>
      <c r="C269" s="158"/>
      <c r="D269" s="145"/>
      <c r="E269" s="147"/>
      <c r="F269" s="181"/>
      <c r="G269" s="181"/>
      <c r="H269" s="181"/>
      <c r="I269" s="181"/>
    </row>
    <row r="270" spans="1:9">
      <c r="A270" s="145"/>
      <c r="B270" s="145"/>
      <c r="C270" s="158"/>
      <c r="D270" s="145"/>
      <c r="E270" s="147"/>
      <c r="F270" s="181"/>
      <c r="G270" s="181"/>
      <c r="H270" s="181"/>
      <c r="I270" s="181"/>
    </row>
    <row r="271" spans="1:9">
      <c r="A271" s="145"/>
      <c r="B271" s="145"/>
      <c r="C271" s="158"/>
      <c r="D271" s="145"/>
      <c r="E271" s="147"/>
      <c r="F271" s="181"/>
      <c r="G271" s="181"/>
      <c r="H271" s="181"/>
      <c r="I271" s="181"/>
    </row>
    <row r="272" spans="1:9">
      <c r="A272" s="145"/>
      <c r="B272" s="145"/>
      <c r="C272" s="158"/>
      <c r="D272" s="145"/>
      <c r="E272" s="147"/>
      <c r="F272" s="181"/>
      <c r="G272" s="181"/>
      <c r="H272" s="181"/>
      <c r="I272" s="181"/>
    </row>
    <row r="273" spans="1:9">
      <c r="A273" s="145"/>
      <c r="B273" s="145"/>
      <c r="C273" s="158"/>
      <c r="D273" s="145"/>
      <c r="E273" s="147"/>
      <c r="F273" s="181"/>
      <c r="G273" s="181"/>
      <c r="H273" s="181"/>
      <c r="I273" s="181"/>
    </row>
    <row r="274" spans="1:9">
      <c r="A274" s="145"/>
      <c r="B274" s="145"/>
      <c r="C274" s="158"/>
      <c r="D274" s="145"/>
      <c r="E274" s="147"/>
      <c r="F274" s="181"/>
      <c r="G274" s="181"/>
      <c r="H274" s="181"/>
      <c r="I274" s="181"/>
    </row>
    <row r="275" spans="1:9">
      <c r="A275" s="145"/>
      <c r="B275" s="145"/>
      <c r="C275" s="158"/>
      <c r="D275" s="145"/>
      <c r="E275" s="147"/>
      <c r="F275" s="181"/>
      <c r="G275" s="181"/>
      <c r="H275" s="181"/>
      <c r="I275" s="181"/>
    </row>
    <row r="276" spans="1:9">
      <c r="A276" s="145"/>
      <c r="B276" s="145"/>
      <c r="C276" s="158"/>
      <c r="D276" s="145"/>
      <c r="E276" s="147"/>
      <c r="F276" s="181"/>
      <c r="G276" s="181"/>
      <c r="H276" s="181"/>
      <c r="I276" s="181"/>
    </row>
    <row r="277" spans="1:9">
      <c r="A277" s="145"/>
      <c r="B277" s="138"/>
      <c r="C277" s="150"/>
      <c r="D277" s="150"/>
      <c r="E277" s="151"/>
      <c r="F277" s="181"/>
      <c r="G277" s="181"/>
      <c r="H277" s="152"/>
      <c r="I277" s="152"/>
    </row>
    <row r="278" spans="1:9">
      <c r="A278" s="145"/>
      <c r="B278" s="145"/>
      <c r="C278" s="154"/>
      <c r="D278" s="145"/>
      <c r="E278" s="149"/>
      <c r="F278" s="181"/>
      <c r="G278" s="181"/>
      <c r="H278" s="146"/>
      <c r="I278" s="146"/>
    </row>
    <row r="279" spans="1:9">
      <c r="A279" s="145"/>
      <c r="B279" s="137"/>
      <c r="C279" s="138"/>
      <c r="D279" s="138"/>
      <c r="E279" s="147"/>
      <c r="F279" s="181"/>
      <c r="G279" s="186"/>
      <c r="H279" s="157"/>
      <c r="I279" s="157"/>
    </row>
    <row r="280" spans="1:9">
      <c r="A280" s="145"/>
      <c r="B280" s="145"/>
      <c r="C280" s="158"/>
      <c r="D280" s="145"/>
      <c r="E280" s="147"/>
      <c r="F280" s="181"/>
      <c r="G280" s="181"/>
      <c r="H280" s="181"/>
      <c r="I280" s="181"/>
    </row>
    <row r="281" spans="1:9">
      <c r="A281" s="145"/>
      <c r="B281" s="145"/>
      <c r="C281" s="158"/>
      <c r="D281" s="145"/>
      <c r="E281" s="147"/>
      <c r="F281" s="181"/>
      <c r="G281" s="181"/>
      <c r="H281" s="181"/>
      <c r="I281" s="181"/>
    </row>
    <row r="282" spans="1:9">
      <c r="A282" s="145"/>
      <c r="B282" s="145"/>
      <c r="C282" s="158"/>
      <c r="D282" s="145"/>
      <c r="E282" s="147"/>
      <c r="F282" s="181"/>
      <c r="G282" s="181"/>
      <c r="H282" s="181"/>
      <c r="I282" s="181"/>
    </row>
    <row r="283" spans="1:9">
      <c r="A283" s="145"/>
      <c r="B283" s="145"/>
      <c r="C283" s="158"/>
      <c r="D283" s="145"/>
      <c r="E283" s="147"/>
      <c r="F283" s="181"/>
      <c r="G283" s="181"/>
      <c r="H283" s="181"/>
      <c r="I283" s="181"/>
    </row>
    <row r="284" spans="1:9">
      <c r="A284" s="145"/>
      <c r="B284" s="145"/>
      <c r="C284" s="158"/>
      <c r="D284" s="145"/>
      <c r="E284" s="147"/>
      <c r="F284" s="181"/>
      <c r="G284" s="181"/>
      <c r="H284" s="181"/>
      <c r="I284" s="181"/>
    </row>
    <row r="285" spans="1:9">
      <c r="A285" s="145"/>
      <c r="B285" s="145"/>
      <c r="C285" s="158"/>
      <c r="D285" s="145"/>
      <c r="E285" s="147"/>
      <c r="F285" s="181"/>
      <c r="G285" s="181"/>
      <c r="H285" s="181"/>
      <c r="I285" s="181"/>
    </row>
    <row r="286" spans="1:9">
      <c r="A286" s="145"/>
      <c r="B286" s="145"/>
      <c r="C286" s="158"/>
      <c r="D286" s="145"/>
      <c r="E286" s="147"/>
      <c r="F286" s="181"/>
      <c r="G286" s="181"/>
      <c r="H286" s="181"/>
      <c r="I286" s="181"/>
    </row>
    <row r="287" spans="1:9">
      <c r="A287" s="145"/>
      <c r="B287" s="145"/>
      <c r="C287" s="158"/>
      <c r="D287" s="145"/>
      <c r="E287" s="147"/>
      <c r="F287" s="181"/>
      <c r="G287" s="181"/>
      <c r="H287" s="181"/>
      <c r="I287" s="181"/>
    </row>
    <row r="288" spans="1:9">
      <c r="A288" s="145"/>
      <c r="B288" s="138"/>
      <c r="C288" s="150"/>
      <c r="D288" s="199"/>
      <c r="E288" s="144"/>
      <c r="F288" s="181"/>
      <c r="G288" s="181"/>
      <c r="H288" s="152"/>
      <c r="I288" s="152"/>
    </row>
    <row r="289" spans="1:9">
      <c r="A289" s="145"/>
      <c r="B289" s="145"/>
      <c r="C289" s="158"/>
      <c r="D289" s="145"/>
      <c r="E289" s="159"/>
      <c r="F289" s="181"/>
      <c r="G289" s="181"/>
      <c r="H289" s="145"/>
      <c r="I289" s="145"/>
    </row>
    <row r="290" spans="1:9">
      <c r="A290" s="145"/>
      <c r="B290" s="137"/>
      <c r="C290" s="138"/>
      <c r="D290" s="138"/>
      <c r="E290" s="147"/>
      <c r="F290" s="181"/>
      <c r="G290" s="186"/>
      <c r="H290" s="157"/>
      <c r="I290" s="157"/>
    </row>
    <row r="291" spans="1:9">
      <c r="A291" s="145"/>
      <c r="B291" s="160"/>
      <c r="C291" s="150"/>
      <c r="D291" s="146"/>
      <c r="E291" s="147"/>
      <c r="F291" s="181"/>
      <c r="G291" s="181"/>
      <c r="H291" s="146"/>
      <c r="I291" s="146"/>
    </row>
    <row r="292" spans="1:9">
      <c r="A292" s="145"/>
      <c r="B292" s="155"/>
      <c r="C292" s="158"/>
      <c r="D292" s="145"/>
      <c r="E292" s="161"/>
      <c r="F292" s="181"/>
      <c r="G292" s="181"/>
      <c r="H292" s="181"/>
      <c r="I292" s="181"/>
    </row>
    <row r="293" spans="1:9">
      <c r="A293" s="145"/>
      <c r="B293" s="155"/>
      <c r="C293" s="158"/>
      <c r="D293" s="145"/>
      <c r="E293" s="161"/>
      <c r="F293" s="181"/>
      <c r="G293" s="181"/>
      <c r="H293" s="181"/>
      <c r="I293" s="181"/>
    </row>
    <row r="294" spans="1:9">
      <c r="A294" s="145"/>
      <c r="B294" s="155"/>
      <c r="C294" s="158"/>
      <c r="D294" s="145"/>
      <c r="E294" s="161"/>
      <c r="F294" s="181"/>
      <c r="G294" s="181"/>
      <c r="H294" s="181"/>
      <c r="I294" s="181"/>
    </row>
    <row r="295" spans="1:9">
      <c r="A295" s="145"/>
      <c r="B295" s="155"/>
      <c r="C295" s="158"/>
      <c r="D295" s="145"/>
      <c r="E295" s="161"/>
      <c r="F295" s="181"/>
      <c r="G295" s="181"/>
      <c r="H295" s="181"/>
      <c r="I295" s="181"/>
    </row>
    <row r="296" spans="1:9">
      <c r="A296" s="145"/>
      <c r="B296" s="155"/>
      <c r="C296" s="158"/>
      <c r="D296" s="145"/>
      <c r="E296" s="161"/>
      <c r="F296" s="181"/>
      <c r="G296" s="181"/>
      <c r="H296" s="181"/>
      <c r="I296" s="181"/>
    </row>
    <row r="297" spans="1:9">
      <c r="A297" s="145"/>
      <c r="B297" s="155"/>
      <c r="C297" s="158"/>
      <c r="D297" s="145"/>
      <c r="E297" s="161"/>
      <c r="F297" s="181"/>
      <c r="G297" s="181"/>
      <c r="H297" s="181"/>
      <c r="I297" s="181"/>
    </row>
    <row r="298" spans="1:9">
      <c r="A298" s="145"/>
      <c r="B298" s="155"/>
      <c r="C298" s="158"/>
      <c r="D298" s="145"/>
      <c r="E298" s="161"/>
      <c r="F298" s="181"/>
      <c r="G298" s="181"/>
      <c r="H298" s="181"/>
      <c r="I298" s="181"/>
    </row>
    <row r="299" spans="1:9">
      <c r="A299" s="145"/>
      <c r="B299" s="155"/>
      <c r="C299" s="158"/>
      <c r="D299" s="145"/>
      <c r="E299" s="161"/>
      <c r="F299" s="181"/>
      <c r="G299" s="181"/>
      <c r="H299" s="181"/>
      <c r="I299" s="181"/>
    </row>
    <row r="300" spans="1:9">
      <c r="A300" s="145"/>
      <c r="B300" s="155"/>
      <c r="C300" s="158"/>
      <c r="D300" s="145"/>
      <c r="E300" s="161"/>
      <c r="F300" s="181"/>
      <c r="G300" s="181"/>
      <c r="H300" s="181"/>
      <c r="I300" s="181"/>
    </row>
    <row r="301" spans="1:9">
      <c r="A301" s="145"/>
      <c r="B301" s="160"/>
      <c r="C301" s="150"/>
      <c r="D301" s="145"/>
      <c r="E301" s="161"/>
      <c r="F301" s="181"/>
      <c r="G301" s="181"/>
      <c r="H301" s="162"/>
      <c r="I301" s="162"/>
    </row>
    <row r="302" spans="1:9">
      <c r="A302" s="145"/>
      <c r="B302" s="155"/>
      <c r="C302" s="158"/>
      <c r="D302" s="145"/>
      <c r="E302" s="161"/>
      <c r="F302" s="181"/>
      <c r="G302" s="181"/>
      <c r="H302" s="181"/>
      <c r="I302" s="181"/>
    </row>
    <row r="303" spans="1:9">
      <c r="A303" s="145"/>
      <c r="B303" s="155"/>
      <c r="C303" s="158"/>
      <c r="D303" s="145"/>
      <c r="E303" s="161"/>
      <c r="F303" s="181"/>
      <c r="G303" s="181"/>
      <c r="H303" s="181"/>
      <c r="I303" s="181"/>
    </row>
    <row r="304" spans="1:9">
      <c r="A304" s="145"/>
      <c r="B304" s="155"/>
      <c r="C304" s="158"/>
      <c r="D304" s="145"/>
      <c r="E304" s="161"/>
      <c r="F304" s="181"/>
      <c r="G304" s="181"/>
      <c r="H304" s="181"/>
      <c r="I304" s="181"/>
    </row>
    <row r="305" spans="1:9">
      <c r="A305" s="145"/>
      <c r="B305" s="155"/>
      <c r="C305" s="158"/>
      <c r="D305" s="145"/>
      <c r="E305" s="161"/>
      <c r="F305" s="181"/>
      <c r="G305" s="181"/>
      <c r="H305" s="181"/>
      <c r="I305" s="181"/>
    </row>
    <row r="306" spans="1:9">
      <c r="A306" s="145"/>
      <c r="B306" s="155"/>
      <c r="C306" s="158"/>
      <c r="D306" s="145"/>
      <c r="E306" s="161"/>
      <c r="F306" s="181"/>
      <c r="G306" s="181"/>
      <c r="H306" s="181"/>
      <c r="I306" s="181"/>
    </row>
    <row r="307" spans="1:9">
      <c r="A307" s="145"/>
      <c r="B307" s="155"/>
      <c r="C307" s="158"/>
      <c r="D307" s="145"/>
      <c r="E307" s="161"/>
      <c r="F307" s="181"/>
      <c r="G307" s="181"/>
      <c r="H307" s="181"/>
      <c r="I307" s="181"/>
    </row>
    <row r="308" spans="1:9">
      <c r="A308" s="145"/>
      <c r="B308" s="155"/>
      <c r="C308" s="158"/>
      <c r="D308" s="145"/>
      <c r="E308" s="161"/>
      <c r="F308" s="181"/>
      <c r="G308" s="181"/>
      <c r="H308" s="181"/>
      <c r="I308" s="181"/>
    </row>
    <row r="309" spans="1:9">
      <c r="A309" s="145"/>
      <c r="B309" s="155"/>
      <c r="C309" s="158"/>
      <c r="D309" s="145"/>
      <c r="E309" s="161"/>
      <c r="F309" s="181"/>
      <c r="G309" s="181"/>
      <c r="H309" s="181"/>
      <c r="I309" s="181"/>
    </row>
    <row r="310" spans="1:9">
      <c r="A310" s="145"/>
      <c r="B310" s="155"/>
      <c r="C310" s="158"/>
      <c r="D310" s="145"/>
      <c r="E310" s="161"/>
      <c r="F310" s="181"/>
      <c r="G310" s="181"/>
      <c r="H310" s="181"/>
      <c r="I310" s="181"/>
    </row>
    <row r="311" spans="1:9">
      <c r="A311" s="145"/>
      <c r="B311" s="155"/>
      <c r="C311" s="158"/>
      <c r="D311" s="145"/>
      <c r="E311" s="161"/>
      <c r="F311" s="181"/>
      <c r="G311" s="181"/>
      <c r="H311" s="181"/>
      <c r="I311" s="181"/>
    </row>
    <row r="312" spans="1:9">
      <c r="A312" s="145"/>
      <c r="B312" s="155"/>
      <c r="C312" s="158"/>
      <c r="D312" s="145"/>
      <c r="E312" s="161"/>
      <c r="F312" s="181"/>
      <c r="G312" s="181"/>
      <c r="H312" s="181"/>
      <c r="I312" s="181"/>
    </row>
    <row r="313" spans="1:9">
      <c r="A313" s="145"/>
      <c r="B313" s="155"/>
      <c r="C313" s="158"/>
      <c r="D313" s="145"/>
      <c r="E313" s="161"/>
      <c r="F313" s="181"/>
      <c r="G313" s="181"/>
      <c r="H313" s="181"/>
      <c r="I313" s="181"/>
    </row>
    <row r="314" spans="1:9">
      <c r="A314" s="145"/>
      <c r="B314" s="155"/>
      <c r="C314" s="158"/>
      <c r="D314" s="145"/>
      <c r="E314" s="161"/>
      <c r="F314" s="181"/>
      <c r="G314" s="181"/>
      <c r="H314" s="181"/>
      <c r="I314" s="181"/>
    </row>
    <row r="315" spans="1:9">
      <c r="A315" s="145"/>
      <c r="B315" s="155"/>
      <c r="C315" s="158"/>
      <c r="D315" s="145"/>
      <c r="E315" s="161"/>
      <c r="F315" s="181"/>
      <c r="G315" s="181"/>
      <c r="H315" s="181"/>
      <c r="I315" s="181"/>
    </row>
    <row r="316" spans="1:9">
      <c r="A316" s="145"/>
      <c r="B316" s="155"/>
      <c r="C316" s="158"/>
      <c r="D316" s="145"/>
      <c r="E316" s="161"/>
      <c r="F316" s="181"/>
      <c r="G316" s="181"/>
      <c r="H316" s="181"/>
      <c r="I316" s="181"/>
    </row>
    <row r="317" spans="1:9">
      <c r="A317" s="145"/>
      <c r="B317" s="155"/>
      <c r="C317" s="158"/>
      <c r="D317" s="145"/>
      <c r="E317" s="161"/>
      <c r="F317" s="181"/>
      <c r="G317" s="181"/>
      <c r="H317" s="181"/>
      <c r="I317" s="181"/>
    </row>
    <row r="318" spans="1:9">
      <c r="A318" s="145"/>
      <c r="B318" s="155"/>
      <c r="C318" s="158"/>
      <c r="D318" s="145"/>
      <c r="E318" s="161"/>
      <c r="F318" s="181"/>
      <c r="G318" s="181"/>
      <c r="H318" s="181"/>
      <c r="I318" s="181"/>
    </row>
    <row r="319" spans="1:9">
      <c r="A319" s="145"/>
      <c r="B319" s="155"/>
      <c r="C319" s="158"/>
      <c r="D319" s="145"/>
      <c r="E319" s="161"/>
      <c r="F319" s="181"/>
      <c r="G319" s="181"/>
      <c r="H319" s="181"/>
      <c r="I319" s="181"/>
    </row>
    <row r="320" spans="1:9">
      <c r="A320" s="145"/>
      <c r="B320" s="155"/>
      <c r="C320" s="158"/>
      <c r="D320" s="145"/>
      <c r="E320" s="161"/>
      <c r="F320" s="181"/>
      <c r="G320" s="181"/>
      <c r="H320" s="181"/>
      <c r="I320" s="181"/>
    </row>
    <row r="321" spans="1:10">
      <c r="A321" s="145"/>
      <c r="B321" s="155"/>
      <c r="C321" s="158"/>
      <c r="D321" s="145"/>
      <c r="E321" s="161"/>
      <c r="F321" s="181"/>
      <c r="G321" s="181"/>
      <c r="H321" s="181"/>
      <c r="I321" s="181"/>
    </row>
    <row r="322" spans="1:10">
      <c r="A322" s="145"/>
      <c r="B322" s="160"/>
      <c r="C322" s="150"/>
      <c r="D322" s="146"/>
      <c r="E322" s="147"/>
      <c r="F322" s="181"/>
      <c r="G322" s="181"/>
      <c r="H322" s="181"/>
      <c r="I322" s="181"/>
    </row>
    <row r="323" spans="1:10">
      <c r="A323" s="145"/>
      <c r="B323" s="155"/>
      <c r="C323" s="158"/>
      <c r="D323" s="155"/>
      <c r="E323" s="161"/>
      <c r="F323" s="181"/>
      <c r="G323" s="181"/>
      <c r="H323" s="181"/>
      <c r="I323" s="181"/>
    </row>
    <row r="324" spans="1:10">
      <c r="A324" s="145"/>
      <c r="B324" s="155"/>
      <c r="C324" s="158"/>
      <c r="D324" s="155"/>
      <c r="E324" s="161"/>
      <c r="F324" s="181"/>
      <c r="G324" s="181"/>
      <c r="H324" s="181"/>
      <c r="I324" s="181"/>
    </row>
    <row r="325" spans="1:10">
      <c r="A325" s="145"/>
      <c r="B325" s="155"/>
      <c r="C325" s="158"/>
      <c r="D325" s="155"/>
      <c r="E325" s="161"/>
      <c r="F325" s="181"/>
      <c r="G325" s="181"/>
      <c r="H325" s="181"/>
      <c r="I325" s="181"/>
    </row>
    <row r="326" spans="1:10">
      <c r="A326" s="145"/>
      <c r="B326" s="155"/>
      <c r="C326" s="158"/>
      <c r="D326" s="155"/>
      <c r="E326" s="161"/>
      <c r="F326" s="181"/>
      <c r="G326" s="181"/>
      <c r="H326" s="181"/>
      <c r="I326" s="181"/>
      <c r="J326" s="146"/>
    </row>
    <row r="327" spans="1:10">
      <c r="A327" s="145"/>
      <c r="B327" s="155"/>
      <c r="C327" s="158"/>
      <c r="D327" s="155"/>
      <c r="E327" s="161"/>
      <c r="F327" s="181"/>
      <c r="G327" s="181"/>
      <c r="H327" s="181"/>
      <c r="I327" s="181"/>
    </row>
    <row r="328" spans="1:10">
      <c r="A328" s="145"/>
      <c r="B328" s="155"/>
      <c r="C328" s="158"/>
      <c r="D328" s="155"/>
      <c r="E328" s="161"/>
      <c r="F328" s="181"/>
      <c r="G328" s="181"/>
      <c r="H328" s="181"/>
      <c r="I328" s="181"/>
      <c r="J328" s="146"/>
    </row>
    <row r="329" spans="1:10">
      <c r="A329" s="145"/>
      <c r="B329" s="155"/>
      <c r="C329" s="158"/>
      <c r="D329" s="155"/>
      <c r="E329" s="161"/>
      <c r="F329" s="181"/>
      <c r="G329" s="181"/>
      <c r="H329" s="181"/>
      <c r="I329" s="181"/>
      <c r="J329" s="146"/>
    </row>
    <row r="330" spans="1:10">
      <c r="A330" s="145"/>
      <c r="B330" s="155"/>
      <c r="C330" s="158"/>
      <c r="D330" s="155"/>
      <c r="E330" s="161"/>
      <c r="F330" s="181"/>
      <c r="G330" s="181"/>
      <c r="H330" s="181"/>
      <c r="I330" s="181"/>
    </row>
    <row r="331" spans="1:10">
      <c r="A331" s="145"/>
      <c r="B331" s="155"/>
      <c r="C331" s="158"/>
      <c r="D331" s="155"/>
      <c r="E331" s="161"/>
      <c r="F331" s="181"/>
      <c r="G331" s="181"/>
      <c r="H331" s="181"/>
      <c r="I331" s="181"/>
    </row>
    <row r="332" spans="1:10">
      <c r="A332" s="145"/>
      <c r="B332" s="155"/>
      <c r="C332" s="158"/>
      <c r="D332" s="155"/>
      <c r="E332" s="161"/>
      <c r="F332" s="181"/>
      <c r="G332" s="181"/>
      <c r="H332" s="181"/>
      <c r="I332" s="181"/>
      <c r="J332" s="146"/>
    </row>
    <row r="333" spans="1:10">
      <c r="A333" s="145"/>
      <c r="B333" s="155"/>
      <c r="C333" s="158"/>
      <c r="D333" s="155"/>
      <c r="E333" s="161"/>
      <c r="F333" s="181"/>
      <c r="G333" s="181"/>
      <c r="H333" s="181"/>
      <c r="I333" s="181"/>
    </row>
    <row r="334" spans="1:10">
      <c r="A334" s="145"/>
      <c r="B334" s="155"/>
      <c r="C334" s="158"/>
      <c r="D334" s="155"/>
      <c r="E334" s="161"/>
      <c r="F334" s="181"/>
      <c r="G334" s="181"/>
      <c r="H334" s="181"/>
      <c r="I334" s="181"/>
      <c r="J334" s="146"/>
    </row>
    <row r="335" spans="1:10">
      <c r="A335" s="145"/>
      <c r="B335" s="155"/>
      <c r="C335" s="158"/>
      <c r="D335" s="155"/>
      <c r="E335" s="161"/>
      <c r="F335" s="181"/>
      <c r="G335" s="181"/>
      <c r="H335" s="181"/>
      <c r="I335" s="181"/>
    </row>
    <row r="336" spans="1:10">
      <c r="A336" s="145"/>
      <c r="B336" s="155"/>
      <c r="C336" s="158"/>
      <c r="D336" s="155"/>
      <c r="E336" s="161"/>
      <c r="F336" s="181"/>
      <c r="G336" s="181"/>
      <c r="H336" s="181"/>
      <c r="I336" s="181"/>
    </row>
    <row r="337" spans="1:9">
      <c r="A337" s="145"/>
      <c r="B337" s="155"/>
      <c r="C337" s="158"/>
      <c r="D337" s="155"/>
      <c r="E337" s="161"/>
      <c r="F337" s="181"/>
      <c r="G337" s="181"/>
      <c r="H337" s="181"/>
      <c r="I337" s="181"/>
    </row>
    <row r="338" spans="1:9">
      <c r="A338" s="145"/>
      <c r="B338" s="155"/>
      <c r="C338" s="158"/>
      <c r="D338" s="155"/>
      <c r="E338" s="161"/>
      <c r="F338" s="181"/>
      <c r="G338" s="181"/>
      <c r="H338" s="181"/>
      <c r="I338" s="181"/>
    </row>
    <row r="339" spans="1:9">
      <c r="A339" s="145"/>
      <c r="B339" s="155"/>
      <c r="C339" s="158"/>
      <c r="D339" s="155"/>
      <c r="E339" s="161"/>
      <c r="F339" s="181"/>
      <c r="G339" s="181"/>
      <c r="H339" s="181"/>
      <c r="I339" s="181"/>
    </row>
    <row r="340" spans="1:9">
      <c r="A340" s="145"/>
      <c r="B340" s="160"/>
      <c r="C340" s="150"/>
      <c r="D340" s="148"/>
      <c r="E340" s="151"/>
      <c r="F340" s="181"/>
      <c r="G340" s="181"/>
      <c r="H340" s="181"/>
      <c r="I340" s="181"/>
    </row>
    <row r="341" spans="1:9">
      <c r="A341" s="145"/>
      <c r="B341" s="160"/>
      <c r="C341" s="158"/>
      <c r="D341" s="145"/>
      <c r="E341" s="161"/>
      <c r="F341" s="181"/>
      <c r="G341" s="181"/>
      <c r="H341" s="181"/>
      <c r="I341" s="181"/>
    </row>
    <row r="342" spans="1:9">
      <c r="A342" s="145"/>
      <c r="B342" s="155"/>
      <c r="C342" s="158"/>
      <c r="D342" s="155"/>
      <c r="E342" s="161"/>
      <c r="F342" s="181"/>
      <c r="G342" s="181"/>
      <c r="H342" s="181"/>
      <c r="I342" s="181"/>
    </row>
    <row r="343" spans="1:9">
      <c r="A343" s="145"/>
      <c r="B343" s="155"/>
      <c r="C343" s="158"/>
      <c r="D343" s="155"/>
      <c r="E343" s="161"/>
      <c r="F343" s="181"/>
      <c r="G343" s="181"/>
      <c r="H343" s="181"/>
      <c r="I343" s="181"/>
    </row>
    <row r="344" spans="1:9">
      <c r="A344" s="145"/>
      <c r="B344" s="160"/>
      <c r="C344" s="158"/>
      <c r="D344" s="145"/>
      <c r="E344" s="161"/>
      <c r="F344" s="181"/>
      <c r="G344" s="181"/>
      <c r="H344" s="181"/>
      <c r="I344" s="181"/>
    </row>
    <row r="345" spans="1:9">
      <c r="A345" s="145"/>
      <c r="B345" s="155"/>
      <c r="C345" s="158"/>
      <c r="D345" s="155"/>
      <c r="E345" s="161"/>
      <c r="F345" s="181"/>
      <c r="G345" s="181"/>
      <c r="H345" s="181"/>
      <c r="I345" s="181"/>
    </row>
    <row r="346" spans="1:9">
      <c r="A346" s="145"/>
      <c r="B346" s="155"/>
      <c r="C346" s="158"/>
      <c r="D346" s="155"/>
      <c r="E346" s="161"/>
      <c r="F346" s="181"/>
      <c r="G346" s="181"/>
      <c r="H346" s="181"/>
      <c r="I346" s="181"/>
    </row>
    <row r="347" spans="1:9">
      <c r="A347" s="145"/>
      <c r="B347" s="155"/>
      <c r="C347" s="158"/>
      <c r="D347" s="155"/>
      <c r="E347" s="161"/>
      <c r="F347" s="181"/>
      <c r="G347" s="181"/>
      <c r="H347" s="181"/>
      <c r="I347" s="181"/>
    </row>
    <row r="348" spans="1:9">
      <c r="A348" s="145"/>
      <c r="B348" s="155"/>
      <c r="C348" s="158"/>
      <c r="D348" s="155"/>
      <c r="E348" s="161"/>
      <c r="F348" s="181"/>
      <c r="G348" s="181"/>
      <c r="H348" s="181"/>
      <c r="I348" s="181"/>
    </row>
    <row r="349" spans="1:9">
      <c r="A349" s="145"/>
      <c r="B349" s="155"/>
      <c r="C349" s="158"/>
      <c r="D349" s="155"/>
      <c r="E349" s="161"/>
      <c r="F349" s="181"/>
      <c r="G349" s="181"/>
      <c r="H349" s="181"/>
      <c r="I349" s="181"/>
    </row>
    <row r="350" spans="1:9">
      <c r="A350" s="145"/>
      <c r="B350" s="155"/>
      <c r="C350" s="158"/>
      <c r="D350" s="155"/>
      <c r="E350" s="161"/>
      <c r="F350" s="181"/>
      <c r="G350" s="181"/>
      <c r="H350" s="181"/>
      <c r="I350" s="181"/>
    </row>
    <row r="351" spans="1:9">
      <c r="A351" s="145"/>
      <c r="B351" s="155"/>
      <c r="C351" s="146"/>
      <c r="D351" s="155"/>
      <c r="E351" s="161"/>
      <c r="F351" s="181"/>
      <c r="G351" s="181"/>
      <c r="H351" s="181"/>
      <c r="I351" s="181"/>
    </row>
    <row r="352" spans="1:9">
      <c r="A352" s="145"/>
      <c r="B352" s="160"/>
      <c r="C352" s="150"/>
      <c r="D352" s="148"/>
      <c r="E352" s="151"/>
      <c r="F352" s="181"/>
      <c r="G352" s="181"/>
      <c r="H352" s="181"/>
      <c r="I352" s="181"/>
    </row>
    <row r="353" spans="1:9">
      <c r="A353" s="145"/>
      <c r="B353" s="155"/>
      <c r="C353" s="158"/>
      <c r="D353" s="155"/>
      <c r="E353" s="163"/>
      <c r="F353" s="181"/>
      <c r="G353" s="181"/>
      <c r="H353" s="181"/>
      <c r="I353" s="181"/>
    </row>
    <row r="354" spans="1:9">
      <c r="A354" s="145"/>
      <c r="B354" s="155"/>
      <c r="C354" s="158"/>
      <c r="D354" s="155"/>
      <c r="E354" s="163"/>
      <c r="F354" s="181"/>
      <c r="G354" s="181"/>
      <c r="H354" s="181"/>
      <c r="I354" s="181"/>
    </row>
    <row r="355" spans="1:9">
      <c r="A355" s="145"/>
      <c r="B355" s="155"/>
      <c r="C355" s="158"/>
      <c r="D355" s="155"/>
      <c r="E355" s="163"/>
      <c r="F355" s="181"/>
      <c r="G355" s="181"/>
      <c r="H355" s="181"/>
      <c r="I355" s="181"/>
    </row>
    <row r="356" spans="1:9">
      <c r="A356" s="145"/>
      <c r="B356" s="155"/>
      <c r="C356" s="158"/>
      <c r="D356" s="155"/>
      <c r="E356" s="163"/>
      <c r="F356" s="181"/>
      <c r="G356" s="181"/>
      <c r="H356" s="181"/>
      <c r="I356" s="181"/>
    </row>
    <row r="357" spans="1:9">
      <c r="A357" s="145"/>
      <c r="B357" s="155"/>
      <c r="C357" s="158"/>
      <c r="D357" s="155"/>
      <c r="E357" s="163"/>
      <c r="F357" s="181"/>
      <c r="G357" s="181"/>
      <c r="H357" s="181"/>
      <c r="I357" s="181"/>
    </row>
    <row r="358" spans="1:9">
      <c r="A358" s="145"/>
      <c r="B358" s="155"/>
      <c r="C358" s="158"/>
      <c r="D358" s="155"/>
      <c r="E358" s="163"/>
      <c r="F358" s="181"/>
      <c r="G358" s="181"/>
      <c r="H358" s="181"/>
      <c r="I358" s="181"/>
    </row>
    <row r="359" spans="1:9">
      <c r="A359" s="145"/>
      <c r="B359" s="155"/>
      <c r="C359" s="158"/>
      <c r="D359" s="155"/>
      <c r="E359" s="161"/>
      <c r="F359" s="181"/>
      <c r="G359" s="181"/>
      <c r="H359" s="181"/>
      <c r="I359" s="181"/>
    </row>
    <row r="360" spans="1:9">
      <c r="A360" s="145"/>
      <c r="B360" s="155"/>
      <c r="C360" s="158"/>
      <c r="D360" s="155"/>
      <c r="E360" s="161"/>
      <c r="F360" s="181"/>
      <c r="G360" s="181"/>
      <c r="H360" s="181"/>
      <c r="I360" s="181"/>
    </row>
    <row r="361" spans="1:9">
      <c r="A361" s="145"/>
      <c r="B361" s="155"/>
      <c r="C361" s="158"/>
      <c r="D361" s="155"/>
      <c r="E361" s="163"/>
      <c r="F361" s="181"/>
      <c r="G361" s="181"/>
      <c r="H361" s="181"/>
      <c r="I361" s="181"/>
    </row>
    <row r="362" spans="1:9">
      <c r="A362" s="145"/>
      <c r="B362" s="155"/>
      <c r="C362" s="158"/>
      <c r="D362" s="155"/>
      <c r="E362" s="163"/>
      <c r="F362" s="181"/>
      <c r="G362" s="181"/>
      <c r="H362" s="181"/>
      <c r="I362" s="181"/>
    </row>
    <row r="363" spans="1:9">
      <c r="A363" s="145"/>
      <c r="B363" s="155"/>
      <c r="C363" s="158"/>
      <c r="D363" s="155"/>
      <c r="E363" s="163"/>
      <c r="F363" s="181"/>
      <c r="G363" s="181"/>
      <c r="H363" s="181"/>
      <c r="I363" s="181"/>
    </row>
    <row r="364" spans="1:9">
      <c r="A364" s="145"/>
      <c r="B364" s="155"/>
      <c r="C364" s="158"/>
      <c r="D364" s="155"/>
      <c r="E364" s="163"/>
      <c r="F364" s="181"/>
      <c r="G364" s="181"/>
      <c r="H364" s="181"/>
      <c r="I364" s="181"/>
    </row>
    <row r="365" spans="1:9">
      <c r="A365" s="145"/>
      <c r="B365" s="155"/>
      <c r="C365" s="158"/>
      <c r="D365" s="155"/>
      <c r="E365" s="163"/>
      <c r="F365" s="181"/>
      <c r="G365" s="181"/>
      <c r="H365" s="181"/>
      <c r="I365" s="181"/>
    </row>
    <row r="366" spans="1:9">
      <c r="A366" s="145"/>
      <c r="B366" s="155"/>
      <c r="C366" s="158"/>
      <c r="D366" s="155"/>
      <c r="E366" s="163"/>
      <c r="F366" s="181"/>
      <c r="G366" s="181"/>
      <c r="H366" s="181"/>
      <c r="I366" s="181"/>
    </row>
    <row r="367" spans="1:9">
      <c r="A367" s="145"/>
      <c r="B367" s="155"/>
      <c r="C367" s="158"/>
      <c r="D367" s="155"/>
      <c r="E367" s="163"/>
      <c r="F367" s="181"/>
      <c r="G367" s="181"/>
      <c r="H367" s="181"/>
      <c r="I367" s="181"/>
    </row>
    <row r="368" spans="1:9">
      <c r="A368" s="145"/>
      <c r="B368" s="155"/>
      <c r="C368" s="158"/>
      <c r="D368" s="155"/>
      <c r="E368" s="161"/>
      <c r="F368" s="181"/>
      <c r="G368" s="181"/>
      <c r="H368" s="181"/>
      <c r="I368" s="181"/>
    </row>
    <row r="369" spans="1:9">
      <c r="A369" s="145"/>
      <c r="B369" s="155"/>
      <c r="C369" s="158"/>
      <c r="D369" s="155"/>
      <c r="E369" s="161"/>
      <c r="F369" s="181"/>
      <c r="G369" s="181"/>
      <c r="H369" s="181"/>
      <c r="I369" s="181"/>
    </row>
    <row r="370" spans="1:9">
      <c r="A370" s="145"/>
      <c r="B370" s="138"/>
      <c r="C370" s="158"/>
      <c r="D370" s="150"/>
      <c r="E370" s="151"/>
      <c r="F370" s="181"/>
      <c r="G370" s="181"/>
      <c r="H370" s="152"/>
      <c r="I370" s="152"/>
    </row>
    <row r="371" spans="1:9">
      <c r="A371" s="145"/>
      <c r="B371" s="138"/>
      <c r="C371" s="158"/>
      <c r="D371" s="150"/>
      <c r="E371" s="151"/>
      <c r="F371" s="181"/>
      <c r="G371" s="181"/>
      <c r="H371" s="152"/>
      <c r="I371" s="152"/>
    </row>
    <row r="372" spans="1:9">
      <c r="A372" s="145"/>
      <c r="B372" s="137"/>
      <c r="C372" s="138"/>
      <c r="D372" s="138"/>
      <c r="E372" s="147"/>
      <c r="F372" s="181"/>
      <c r="G372" s="186"/>
      <c r="H372" s="157"/>
      <c r="I372" s="157"/>
    </row>
    <row r="373" spans="1:9">
      <c r="A373" s="145"/>
      <c r="B373" s="160"/>
      <c r="C373" s="146"/>
      <c r="D373" s="145"/>
      <c r="E373" s="161"/>
      <c r="F373" s="181"/>
      <c r="G373" s="181"/>
      <c r="H373" s="162"/>
      <c r="I373" s="162"/>
    </row>
    <row r="374" spans="1:9">
      <c r="A374" s="145"/>
      <c r="B374" s="155"/>
      <c r="C374" s="158"/>
      <c r="D374" s="155"/>
      <c r="E374" s="161"/>
      <c r="F374" s="181"/>
      <c r="G374" s="181"/>
      <c r="H374" s="181"/>
      <c r="I374" s="181"/>
    </row>
    <row r="375" spans="1:9">
      <c r="A375" s="145"/>
      <c r="B375" s="155"/>
      <c r="C375" s="158"/>
      <c r="D375" s="155"/>
      <c r="E375" s="161"/>
      <c r="F375" s="181"/>
      <c r="G375" s="181"/>
      <c r="H375" s="181"/>
      <c r="I375" s="181"/>
    </row>
    <row r="376" spans="1:9">
      <c r="A376" s="145"/>
      <c r="B376" s="155"/>
      <c r="C376" s="158"/>
      <c r="D376" s="155"/>
      <c r="E376" s="161"/>
      <c r="F376" s="181"/>
      <c r="G376" s="181"/>
      <c r="H376" s="181"/>
      <c r="I376" s="181"/>
    </row>
    <row r="377" spans="1:9">
      <c r="A377" s="145"/>
      <c r="B377" s="155"/>
      <c r="C377" s="158"/>
      <c r="D377" s="155"/>
      <c r="E377" s="161"/>
      <c r="F377" s="181"/>
      <c r="G377" s="181"/>
      <c r="H377" s="181"/>
      <c r="I377" s="181"/>
    </row>
    <row r="378" spans="1:9">
      <c r="A378" s="145"/>
      <c r="B378" s="155"/>
      <c r="C378" s="158"/>
      <c r="D378" s="155"/>
      <c r="E378" s="163"/>
      <c r="F378" s="181"/>
      <c r="G378" s="181"/>
      <c r="H378" s="181"/>
      <c r="I378" s="181"/>
    </row>
    <row r="379" spans="1:9">
      <c r="A379" s="145"/>
      <c r="B379" s="138"/>
      <c r="C379" s="158"/>
      <c r="D379" s="150"/>
      <c r="E379" s="151"/>
      <c r="F379" s="181"/>
      <c r="G379" s="181"/>
      <c r="H379" s="152"/>
      <c r="I379" s="152"/>
    </row>
    <row r="380" spans="1:9">
      <c r="A380" s="145"/>
      <c r="B380" s="155"/>
      <c r="C380" s="158"/>
      <c r="D380" s="145"/>
      <c r="E380" s="161"/>
      <c r="F380" s="181"/>
      <c r="G380" s="181"/>
      <c r="H380" s="162"/>
      <c r="I380" s="162"/>
    </row>
    <row r="381" spans="1:9">
      <c r="A381" s="145"/>
      <c r="B381" s="137"/>
      <c r="C381" s="138"/>
      <c r="D381" s="138"/>
      <c r="E381" s="147"/>
      <c r="F381" s="181"/>
      <c r="G381" s="186"/>
      <c r="H381" s="157"/>
      <c r="I381" s="157"/>
    </row>
    <row r="382" spans="1:9">
      <c r="A382" s="145"/>
      <c r="B382" s="137"/>
      <c r="C382" s="150"/>
      <c r="D382" s="148"/>
      <c r="E382" s="151"/>
      <c r="F382" s="181"/>
      <c r="G382" s="181"/>
      <c r="H382" s="162"/>
      <c r="I382" s="162"/>
    </row>
    <row r="383" spans="1:9">
      <c r="A383" s="145"/>
      <c r="B383" s="145"/>
      <c r="C383" s="154"/>
      <c r="D383" s="145"/>
      <c r="E383" s="149"/>
      <c r="F383" s="181"/>
      <c r="G383" s="181"/>
      <c r="H383" s="181"/>
      <c r="I383" s="181"/>
    </row>
    <row r="384" spans="1:9">
      <c r="A384" s="145"/>
      <c r="B384" s="145"/>
      <c r="C384" s="154"/>
      <c r="D384" s="145"/>
      <c r="E384" s="149"/>
      <c r="F384" s="181"/>
      <c r="G384" s="181"/>
      <c r="H384" s="181"/>
      <c r="I384" s="181"/>
    </row>
    <row r="385" spans="1:9">
      <c r="A385" s="145"/>
      <c r="B385" s="145"/>
      <c r="C385" s="154"/>
      <c r="D385" s="145"/>
      <c r="E385" s="149"/>
      <c r="F385" s="181"/>
      <c r="G385" s="181"/>
      <c r="H385" s="181"/>
      <c r="I385" s="181"/>
    </row>
    <row r="386" spans="1:9">
      <c r="A386" s="145"/>
      <c r="B386" s="145"/>
      <c r="C386" s="154"/>
      <c r="D386" s="145"/>
      <c r="E386" s="149"/>
      <c r="F386" s="181"/>
      <c r="G386" s="181"/>
      <c r="H386" s="181"/>
      <c r="I386" s="181"/>
    </row>
    <row r="387" spans="1:9">
      <c r="A387" s="145"/>
      <c r="B387" s="145"/>
      <c r="C387" s="154"/>
      <c r="D387" s="145"/>
      <c r="E387" s="149"/>
      <c r="F387" s="181"/>
      <c r="G387" s="181"/>
      <c r="H387" s="181"/>
      <c r="I387" s="181"/>
    </row>
    <row r="388" spans="1:9">
      <c r="A388" s="145"/>
      <c r="B388" s="145"/>
      <c r="C388" s="154"/>
      <c r="D388" s="145"/>
      <c r="E388" s="149"/>
      <c r="F388" s="181"/>
      <c r="G388" s="181"/>
      <c r="H388" s="181"/>
      <c r="I388" s="181"/>
    </row>
    <row r="389" spans="1:9">
      <c r="A389" s="145"/>
      <c r="B389" s="145"/>
      <c r="C389" s="154"/>
      <c r="D389" s="145"/>
      <c r="E389" s="149"/>
      <c r="F389" s="181"/>
      <c r="G389" s="181"/>
      <c r="H389" s="181"/>
      <c r="I389" s="181"/>
    </row>
    <row r="390" spans="1:9">
      <c r="A390" s="145"/>
      <c r="B390" s="145"/>
      <c r="C390" s="154"/>
      <c r="D390" s="145"/>
      <c r="E390" s="149"/>
      <c r="F390" s="181"/>
      <c r="G390" s="181"/>
      <c r="H390" s="181"/>
      <c r="I390" s="181"/>
    </row>
    <row r="391" spans="1:9">
      <c r="A391" s="145"/>
      <c r="B391" s="137"/>
      <c r="C391" s="150"/>
      <c r="D391" s="148"/>
      <c r="E391" s="151"/>
      <c r="F391" s="181"/>
      <c r="G391" s="181"/>
      <c r="H391" s="181"/>
      <c r="I391" s="181"/>
    </row>
    <row r="392" spans="1:9">
      <c r="A392" s="145"/>
      <c r="B392" s="145"/>
      <c r="C392" s="158"/>
      <c r="D392" s="145"/>
      <c r="E392" s="149"/>
      <c r="F392" s="181"/>
      <c r="G392" s="181"/>
      <c r="H392" s="181"/>
      <c r="I392" s="181"/>
    </row>
    <row r="393" spans="1:9">
      <c r="A393" s="145"/>
      <c r="B393" s="145"/>
      <c r="C393" s="158"/>
      <c r="D393" s="145"/>
      <c r="E393" s="149"/>
      <c r="F393" s="181"/>
      <c r="G393" s="181"/>
      <c r="H393" s="181"/>
      <c r="I393" s="181"/>
    </row>
    <row r="394" spans="1:9">
      <c r="A394" s="145"/>
      <c r="B394" s="145"/>
      <c r="C394" s="154"/>
      <c r="D394" s="145"/>
      <c r="E394" s="149"/>
      <c r="F394" s="181"/>
      <c r="G394" s="181"/>
      <c r="H394" s="181"/>
      <c r="I394" s="181"/>
    </row>
    <row r="395" spans="1:9">
      <c r="A395" s="145"/>
      <c r="B395" s="137"/>
      <c r="C395" s="150"/>
      <c r="D395" s="148"/>
      <c r="E395" s="151"/>
      <c r="F395" s="181"/>
      <c r="G395" s="181"/>
      <c r="H395" s="181"/>
      <c r="I395" s="181"/>
    </row>
    <row r="396" spans="1:9">
      <c r="A396" s="145"/>
      <c r="B396" s="145"/>
      <c r="C396" s="158"/>
      <c r="D396" s="145"/>
      <c r="E396" s="149"/>
      <c r="F396" s="181"/>
      <c r="G396" s="181"/>
      <c r="H396" s="181"/>
      <c r="I396" s="181"/>
    </row>
    <row r="397" spans="1:9">
      <c r="A397" s="145"/>
      <c r="B397" s="145"/>
      <c r="C397" s="158"/>
      <c r="D397" s="145"/>
      <c r="E397" s="149"/>
      <c r="F397" s="181"/>
      <c r="G397" s="181"/>
      <c r="H397" s="181"/>
      <c r="I397" s="181"/>
    </row>
    <row r="398" spans="1:9">
      <c r="A398" s="145"/>
      <c r="B398" s="145"/>
      <c r="C398" s="158"/>
      <c r="D398" s="145"/>
      <c r="E398" s="149"/>
      <c r="F398" s="181"/>
      <c r="G398" s="181"/>
      <c r="H398" s="181"/>
      <c r="I398" s="181"/>
    </row>
    <row r="399" spans="1:9">
      <c r="A399" s="145"/>
      <c r="B399" s="145"/>
      <c r="C399" s="158"/>
      <c r="D399" s="145"/>
      <c r="E399" s="149"/>
      <c r="F399" s="181"/>
      <c r="G399" s="181"/>
      <c r="H399" s="181"/>
      <c r="I399" s="181"/>
    </row>
    <row r="400" spans="1:9">
      <c r="A400" s="145"/>
      <c r="B400" s="137"/>
      <c r="C400" s="150"/>
      <c r="D400" s="148"/>
      <c r="E400" s="151"/>
      <c r="F400" s="181"/>
      <c r="G400" s="181"/>
      <c r="H400" s="181"/>
      <c r="I400" s="181"/>
    </row>
    <row r="401" spans="1:9">
      <c r="A401" s="145"/>
      <c r="B401" s="145"/>
      <c r="C401" s="154"/>
      <c r="D401" s="145"/>
      <c r="E401" s="149"/>
      <c r="F401" s="181"/>
      <c r="G401" s="181"/>
      <c r="H401" s="181"/>
      <c r="I401" s="181"/>
    </row>
    <row r="402" spans="1:9">
      <c r="A402" s="145"/>
      <c r="B402" s="145"/>
      <c r="C402" s="154"/>
      <c r="D402" s="145"/>
      <c r="E402" s="149"/>
      <c r="F402" s="181"/>
      <c r="G402" s="181"/>
      <c r="H402" s="181"/>
      <c r="I402" s="181"/>
    </row>
    <row r="403" spans="1:9">
      <c r="A403" s="145"/>
      <c r="B403" s="137"/>
      <c r="C403" s="150"/>
      <c r="D403" s="148"/>
      <c r="E403" s="151"/>
      <c r="F403" s="181"/>
      <c r="G403" s="181"/>
      <c r="H403" s="181"/>
      <c r="I403" s="181"/>
    </row>
    <row r="404" spans="1:9">
      <c r="A404" s="145"/>
      <c r="B404" s="145"/>
      <c r="C404" s="158"/>
      <c r="D404" s="145"/>
      <c r="E404" s="149"/>
      <c r="F404" s="181"/>
      <c r="G404" s="181"/>
      <c r="H404" s="181"/>
      <c r="I404" s="181"/>
    </row>
    <row r="405" spans="1:9">
      <c r="A405" s="145"/>
      <c r="B405" s="145"/>
      <c r="C405" s="154"/>
      <c r="D405" s="145"/>
      <c r="E405" s="149"/>
      <c r="F405" s="181"/>
      <c r="G405" s="181"/>
      <c r="H405" s="181"/>
      <c r="I405" s="181"/>
    </row>
    <row r="406" spans="1:9">
      <c r="A406" s="145"/>
      <c r="B406" s="145"/>
      <c r="C406" s="154"/>
      <c r="D406" s="145"/>
      <c r="E406" s="149"/>
      <c r="F406" s="181"/>
      <c r="G406" s="181"/>
      <c r="H406" s="181"/>
      <c r="I406" s="181"/>
    </row>
    <row r="407" spans="1:9">
      <c r="A407" s="145"/>
      <c r="B407" s="145"/>
      <c r="C407" s="154"/>
      <c r="D407" s="145"/>
      <c r="E407" s="149"/>
      <c r="F407" s="181"/>
      <c r="G407" s="181"/>
      <c r="H407" s="181"/>
      <c r="I407" s="181"/>
    </row>
    <row r="408" spans="1:9">
      <c r="A408" s="145"/>
      <c r="B408" s="145"/>
      <c r="C408" s="154"/>
      <c r="D408" s="145"/>
      <c r="E408" s="149"/>
      <c r="F408" s="181"/>
      <c r="G408" s="181"/>
      <c r="H408" s="181"/>
      <c r="I408" s="181"/>
    </row>
    <row r="409" spans="1:9">
      <c r="A409" s="145"/>
      <c r="B409" s="145"/>
      <c r="C409" s="158"/>
      <c r="D409" s="145"/>
      <c r="E409" s="149"/>
      <c r="F409" s="181"/>
      <c r="G409" s="181"/>
      <c r="H409" s="181"/>
      <c r="I409" s="181"/>
    </row>
    <row r="410" spans="1:9">
      <c r="A410" s="145"/>
      <c r="B410" s="137"/>
      <c r="C410" s="138"/>
      <c r="D410" s="146"/>
      <c r="E410" s="147"/>
      <c r="F410" s="181"/>
      <c r="G410" s="181"/>
      <c r="H410" s="181"/>
      <c r="I410" s="181"/>
    </row>
    <row r="411" spans="1:9">
      <c r="A411" s="145"/>
      <c r="B411" s="145"/>
      <c r="C411" s="158"/>
      <c r="D411" s="145"/>
      <c r="E411" s="149"/>
      <c r="F411" s="181"/>
      <c r="G411" s="181"/>
      <c r="H411" s="181"/>
      <c r="I411" s="181"/>
    </row>
    <row r="412" spans="1:9">
      <c r="A412" s="145"/>
      <c r="B412" s="145"/>
      <c r="C412" s="158"/>
      <c r="D412" s="145"/>
      <c r="E412" s="149"/>
      <c r="F412" s="181"/>
      <c r="G412" s="181"/>
      <c r="H412" s="181"/>
      <c r="I412" s="181"/>
    </row>
    <row r="413" spans="1:9">
      <c r="A413" s="145"/>
      <c r="B413" s="145"/>
      <c r="C413" s="158"/>
      <c r="D413" s="145"/>
      <c r="E413" s="149"/>
      <c r="F413" s="181"/>
      <c r="G413" s="181"/>
      <c r="H413" s="181"/>
      <c r="I413" s="181"/>
    </row>
    <row r="414" spans="1:9">
      <c r="A414" s="145"/>
      <c r="B414" s="145"/>
      <c r="C414" s="158"/>
      <c r="D414" s="145"/>
      <c r="E414" s="149"/>
      <c r="F414" s="181"/>
      <c r="G414" s="181"/>
      <c r="H414" s="181"/>
      <c r="I414" s="181"/>
    </row>
    <row r="415" spans="1:9">
      <c r="A415" s="145"/>
      <c r="B415" s="145"/>
      <c r="C415" s="158"/>
      <c r="D415" s="145"/>
      <c r="E415" s="149"/>
      <c r="F415" s="181"/>
      <c r="G415" s="181"/>
      <c r="H415" s="181"/>
      <c r="I415" s="181"/>
    </row>
    <row r="416" spans="1:9">
      <c r="A416" s="145"/>
      <c r="B416" s="145"/>
      <c r="C416" s="158"/>
      <c r="D416" s="145"/>
      <c r="E416" s="149"/>
      <c r="F416" s="181"/>
      <c r="G416" s="181"/>
      <c r="H416" s="181"/>
      <c r="I416" s="181"/>
    </row>
    <row r="417" spans="1:9">
      <c r="A417" s="145"/>
      <c r="B417" s="145"/>
      <c r="C417" s="158"/>
      <c r="D417" s="145"/>
      <c r="E417" s="149"/>
      <c r="F417" s="181"/>
      <c r="G417" s="181"/>
      <c r="H417" s="181"/>
      <c r="I417" s="181"/>
    </row>
    <row r="418" spans="1:9">
      <c r="A418" s="145"/>
      <c r="B418" s="145"/>
      <c r="C418" s="158"/>
      <c r="D418" s="145"/>
      <c r="E418" s="149"/>
      <c r="F418" s="181"/>
      <c r="G418" s="181"/>
      <c r="H418" s="181"/>
      <c r="I418" s="181"/>
    </row>
    <row r="419" spans="1:9">
      <c r="A419" s="145"/>
      <c r="B419" s="137"/>
      <c r="C419" s="138"/>
      <c r="D419" s="146"/>
      <c r="E419" s="147"/>
      <c r="F419" s="181"/>
      <c r="G419" s="181"/>
      <c r="H419" s="181"/>
      <c r="I419" s="181"/>
    </row>
    <row r="420" spans="1:9">
      <c r="A420" s="145"/>
      <c r="B420" s="145"/>
      <c r="C420" s="158"/>
      <c r="D420" s="145"/>
      <c r="E420" s="149"/>
      <c r="F420" s="181"/>
      <c r="G420" s="181"/>
      <c r="H420" s="181"/>
      <c r="I420" s="181"/>
    </row>
    <row r="421" spans="1:9">
      <c r="A421" s="145"/>
      <c r="B421" s="145"/>
      <c r="C421" s="158"/>
      <c r="D421" s="145"/>
      <c r="E421" s="149"/>
      <c r="F421" s="181"/>
      <c r="G421" s="181"/>
      <c r="H421" s="181"/>
      <c r="I421" s="181"/>
    </row>
    <row r="422" spans="1:9">
      <c r="A422" s="145"/>
      <c r="B422" s="145"/>
      <c r="C422" s="158"/>
      <c r="D422" s="145"/>
      <c r="E422" s="149"/>
      <c r="F422" s="181"/>
      <c r="G422" s="181"/>
      <c r="H422" s="181"/>
      <c r="I422" s="181"/>
    </row>
    <row r="423" spans="1:9">
      <c r="A423" s="145"/>
      <c r="B423" s="145"/>
      <c r="C423" s="158"/>
      <c r="D423" s="145"/>
      <c r="E423" s="149"/>
      <c r="F423" s="181"/>
      <c r="G423" s="181"/>
      <c r="H423" s="181"/>
      <c r="I423" s="181"/>
    </row>
    <row r="424" spans="1:9">
      <c r="A424" s="145"/>
      <c r="B424" s="145"/>
      <c r="C424" s="158"/>
      <c r="D424" s="145"/>
      <c r="E424" s="149"/>
      <c r="F424" s="181"/>
      <c r="G424" s="181"/>
      <c r="H424" s="181"/>
      <c r="I424" s="181"/>
    </row>
    <row r="425" spans="1:9">
      <c r="A425" s="145"/>
      <c r="B425" s="145"/>
      <c r="C425" s="158"/>
      <c r="D425" s="145"/>
      <c r="E425" s="149"/>
      <c r="F425" s="181"/>
      <c r="G425" s="181"/>
      <c r="H425" s="181"/>
      <c r="I425" s="181"/>
    </row>
    <row r="426" spans="1:9">
      <c r="A426" s="145"/>
      <c r="B426" s="145"/>
      <c r="C426" s="158"/>
      <c r="D426" s="145"/>
      <c r="E426" s="149"/>
      <c r="F426" s="181"/>
      <c r="G426" s="181"/>
      <c r="H426" s="181"/>
      <c r="I426" s="181"/>
    </row>
    <row r="427" spans="1:9">
      <c r="A427" s="145"/>
      <c r="B427" s="145"/>
      <c r="C427" s="158"/>
      <c r="D427" s="145"/>
      <c r="E427" s="149"/>
      <c r="F427" s="181"/>
      <c r="G427" s="181"/>
      <c r="H427" s="181"/>
      <c r="I427" s="181"/>
    </row>
    <row r="428" spans="1:9">
      <c r="A428" s="145"/>
      <c r="B428" s="145"/>
      <c r="C428" s="158"/>
      <c r="D428" s="145"/>
      <c r="E428" s="149"/>
      <c r="F428" s="181"/>
      <c r="G428" s="181"/>
      <c r="H428" s="181"/>
      <c r="I428" s="181"/>
    </row>
    <row r="429" spans="1:9">
      <c r="A429" s="145"/>
      <c r="B429" s="145"/>
      <c r="C429" s="158"/>
      <c r="D429" s="145"/>
      <c r="E429" s="149"/>
      <c r="F429" s="181"/>
      <c r="G429" s="181"/>
      <c r="H429" s="181"/>
      <c r="I429" s="181"/>
    </row>
    <row r="430" spans="1:9">
      <c r="A430" s="145"/>
      <c r="B430" s="138"/>
      <c r="C430" s="158"/>
      <c r="D430" s="150"/>
      <c r="E430" s="151"/>
      <c r="F430" s="181"/>
      <c r="G430" s="181"/>
      <c r="H430" s="152"/>
      <c r="I430" s="152"/>
    </row>
    <row r="431" spans="1:9">
      <c r="A431" s="145"/>
      <c r="B431" s="138"/>
      <c r="C431" s="158"/>
      <c r="D431" s="150"/>
      <c r="E431" s="151"/>
      <c r="F431" s="181"/>
      <c r="G431" s="181"/>
      <c r="H431" s="152"/>
      <c r="I431" s="152"/>
    </row>
    <row r="432" spans="1:9">
      <c r="A432" s="145"/>
      <c r="B432" s="137"/>
      <c r="C432" s="138"/>
      <c r="D432" s="138"/>
      <c r="E432" s="147"/>
      <c r="F432" s="181"/>
      <c r="G432" s="186"/>
      <c r="H432" s="157"/>
      <c r="I432" s="157"/>
    </row>
    <row r="433" spans="1:9">
      <c r="A433" s="145"/>
      <c r="B433" s="145"/>
      <c r="C433" s="158"/>
      <c r="D433" s="145"/>
      <c r="E433" s="149"/>
      <c r="F433" s="181"/>
      <c r="G433" s="181"/>
      <c r="H433" s="181"/>
      <c r="I433" s="181"/>
    </row>
    <row r="434" spans="1:9">
      <c r="A434" s="145"/>
      <c r="B434" s="145"/>
      <c r="C434" s="158"/>
      <c r="D434" s="145"/>
      <c r="E434" s="149"/>
      <c r="F434" s="181"/>
      <c r="G434" s="181"/>
      <c r="H434" s="181"/>
      <c r="I434" s="181"/>
    </row>
    <row r="435" spans="1:9">
      <c r="A435" s="145"/>
      <c r="B435" s="145"/>
      <c r="C435" s="158"/>
      <c r="D435" s="145"/>
      <c r="E435" s="149"/>
      <c r="F435" s="181"/>
      <c r="G435" s="181"/>
      <c r="H435" s="181"/>
      <c r="I435" s="181"/>
    </row>
    <row r="436" spans="1:9">
      <c r="A436" s="145"/>
      <c r="B436" s="145"/>
      <c r="C436" s="158"/>
      <c r="D436" s="145"/>
      <c r="E436" s="149"/>
      <c r="F436" s="181"/>
      <c r="G436" s="181"/>
      <c r="H436" s="181"/>
      <c r="I436" s="181"/>
    </row>
    <row r="437" spans="1:9">
      <c r="A437" s="145"/>
      <c r="B437" s="145"/>
      <c r="C437" s="158"/>
      <c r="D437" s="145"/>
      <c r="E437" s="149"/>
      <c r="F437" s="181"/>
      <c r="G437" s="181"/>
      <c r="H437" s="181"/>
      <c r="I437" s="181"/>
    </row>
    <row r="438" spans="1:9">
      <c r="A438" s="145"/>
      <c r="B438" s="145"/>
      <c r="C438" s="158"/>
      <c r="D438" s="145"/>
      <c r="E438" s="149"/>
      <c r="F438" s="181"/>
      <c r="G438" s="181"/>
      <c r="H438" s="181"/>
      <c r="I438" s="181"/>
    </row>
    <row r="439" spans="1:9">
      <c r="A439" s="145"/>
      <c r="B439" s="145"/>
      <c r="C439" s="158"/>
      <c r="D439" s="145"/>
      <c r="E439" s="149"/>
      <c r="F439" s="181"/>
      <c r="G439" s="181"/>
      <c r="H439" s="181"/>
      <c r="I439" s="181"/>
    </row>
    <row r="440" spans="1:9">
      <c r="A440" s="145"/>
      <c r="B440" s="138"/>
      <c r="C440" s="158"/>
      <c r="D440" s="150"/>
      <c r="E440" s="151"/>
      <c r="F440" s="181"/>
      <c r="G440" s="181"/>
      <c r="H440" s="152"/>
      <c r="I440" s="152"/>
    </row>
    <row r="441" spans="1:9">
      <c r="A441" s="145"/>
      <c r="B441" s="145"/>
      <c r="C441" s="154"/>
      <c r="D441" s="145"/>
      <c r="E441" s="149"/>
      <c r="F441" s="181"/>
      <c r="G441" s="181"/>
      <c r="H441" s="146"/>
      <c r="I441" s="146"/>
    </row>
    <row r="442" spans="1:9">
      <c r="A442" s="145"/>
      <c r="B442" s="137"/>
      <c r="C442" s="138"/>
      <c r="D442" s="138"/>
      <c r="E442" s="147"/>
      <c r="F442" s="181"/>
      <c r="G442" s="186"/>
      <c r="H442" s="157"/>
      <c r="I442" s="157"/>
    </row>
    <row r="443" spans="1:9">
      <c r="A443" s="145"/>
      <c r="B443" s="137"/>
      <c r="C443" s="138"/>
      <c r="D443" s="138"/>
      <c r="E443" s="147"/>
      <c r="F443" s="181"/>
      <c r="G443" s="181"/>
      <c r="H443" s="138"/>
      <c r="I443" s="138"/>
    </row>
    <row r="444" spans="1:9">
      <c r="A444" s="145"/>
      <c r="B444" s="145"/>
      <c r="C444" s="158"/>
      <c r="D444" s="145"/>
      <c r="E444" s="147"/>
      <c r="F444" s="181"/>
      <c r="G444" s="181"/>
      <c r="H444" s="181"/>
      <c r="I444" s="181"/>
    </row>
    <row r="445" spans="1:9">
      <c r="A445" s="145"/>
      <c r="B445" s="145"/>
      <c r="C445" s="146"/>
      <c r="D445" s="145"/>
      <c r="E445" s="147"/>
      <c r="F445" s="181"/>
      <c r="G445" s="181"/>
      <c r="H445" s="181"/>
      <c r="I445" s="181"/>
    </row>
    <row r="446" spans="1:9">
      <c r="A446" s="145"/>
      <c r="B446" s="145"/>
      <c r="C446" s="158"/>
      <c r="D446" s="145"/>
      <c r="E446" s="147"/>
      <c r="F446" s="181"/>
      <c r="G446" s="181"/>
      <c r="H446" s="181"/>
      <c r="I446" s="181"/>
    </row>
    <row r="447" spans="1:9">
      <c r="A447" s="145"/>
      <c r="B447" s="145"/>
      <c r="C447" s="146"/>
      <c r="D447" s="145"/>
      <c r="E447" s="147"/>
      <c r="F447" s="181"/>
      <c r="G447" s="181"/>
      <c r="H447" s="181"/>
      <c r="I447" s="181"/>
    </row>
    <row r="448" spans="1:9">
      <c r="A448" s="145"/>
      <c r="B448" s="145"/>
      <c r="C448" s="146"/>
      <c r="D448" s="156"/>
      <c r="E448" s="147"/>
      <c r="F448" s="181"/>
      <c r="G448" s="181"/>
      <c r="H448" s="181"/>
      <c r="I448" s="181"/>
    </row>
    <row r="449" spans="1:9">
      <c r="A449" s="145"/>
      <c r="B449" s="145"/>
      <c r="C449" s="146"/>
      <c r="D449" s="156"/>
      <c r="E449" s="147"/>
      <c r="F449" s="181"/>
      <c r="G449" s="181"/>
      <c r="H449" s="181"/>
      <c r="I449" s="181"/>
    </row>
    <row r="450" spans="1:9">
      <c r="A450" s="145"/>
      <c r="B450" s="145"/>
      <c r="C450" s="158"/>
      <c r="D450" s="145"/>
      <c r="E450" s="147"/>
      <c r="F450" s="181"/>
      <c r="G450" s="181"/>
      <c r="H450" s="181"/>
      <c r="I450" s="181"/>
    </row>
    <row r="451" spans="1:9">
      <c r="A451" s="145"/>
      <c r="B451" s="145"/>
      <c r="C451" s="146"/>
      <c r="D451" s="145"/>
      <c r="E451" s="147"/>
      <c r="F451" s="181"/>
      <c r="G451" s="181"/>
      <c r="H451" s="181"/>
      <c r="I451" s="181"/>
    </row>
    <row r="452" spans="1:9">
      <c r="A452" s="145"/>
      <c r="B452" s="145"/>
      <c r="C452" s="146"/>
      <c r="D452" s="145"/>
      <c r="E452" s="147"/>
      <c r="F452" s="181"/>
      <c r="G452" s="181"/>
      <c r="H452" s="181"/>
      <c r="I452" s="181"/>
    </row>
    <row r="453" spans="1:9">
      <c r="A453" s="145"/>
      <c r="B453" s="145"/>
      <c r="C453" s="158"/>
      <c r="D453" s="145"/>
      <c r="E453" s="147"/>
      <c r="F453" s="181"/>
      <c r="G453" s="181"/>
      <c r="H453" s="181"/>
      <c r="I453" s="181"/>
    </row>
    <row r="454" spans="1:9">
      <c r="A454" s="145"/>
      <c r="B454" s="145"/>
      <c r="C454" s="146"/>
      <c r="D454" s="145"/>
      <c r="E454" s="147"/>
      <c r="F454" s="181"/>
      <c r="G454" s="181"/>
      <c r="H454" s="181"/>
      <c r="I454" s="181"/>
    </row>
    <row r="455" spans="1:9">
      <c r="A455" s="145"/>
      <c r="B455" s="145"/>
      <c r="C455" s="146"/>
      <c r="D455" s="156"/>
      <c r="E455" s="147"/>
      <c r="F455" s="181"/>
      <c r="G455" s="181"/>
      <c r="H455" s="181"/>
      <c r="I455" s="181"/>
    </row>
    <row r="456" spans="1:9">
      <c r="A456" s="145"/>
      <c r="B456" s="145"/>
      <c r="C456" s="146"/>
      <c r="D456" s="145"/>
      <c r="E456" s="147"/>
      <c r="F456" s="181"/>
      <c r="G456" s="181"/>
      <c r="H456" s="181"/>
      <c r="I456" s="181"/>
    </row>
    <row r="457" spans="1:9">
      <c r="A457" s="145"/>
      <c r="B457" s="145"/>
      <c r="C457" s="146"/>
      <c r="D457" s="145"/>
      <c r="E457" s="147"/>
      <c r="F457" s="181"/>
      <c r="G457" s="181"/>
      <c r="H457" s="181"/>
      <c r="I457" s="181"/>
    </row>
    <row r="458" spans="1:9">
      <c r="A458" s="145"/>
      <c r="B458" s="138"/>
      <c r="C458" s="150"/>
      <c r="D458" s="150"/>
      <c r="E458" s="151"/>
      <c r="F458" s="181"/>
      <c r="G458" s="181"/>
      <c r="H458" s="152"/>
      <c r="I458" s="152"/>
    </row>
    <row r="459" spans="1:9">
      <c r="A459" s="145"/>
      <c r="B459" s="145"/>
      <c r="C459" s="154"/>
      <c r="D459" s="145"/>
      <c r="E459" s="149"/>
      <c r="F459" s="181"/>
      <c r="G459" s="181"/>
      <c r="H459" s="162"/>
      <c r="I459" s="162"/>
    </row>
    <row r="460" spans="1:9">
      <c r="A460" s="145"/>
      <c r="B460" s="137"/>
      <c r="C460" s="138"/>
      <c r="D460" s="138"/>
      <c r="E460" s="147"/>
      <c r="F460" s="181"/>
      <c r="G460" s="186"/>
      <c r="H460" s="157"/>
      <c r="I460" s="157"/>
    </row>
    <row r="461" spans="1:9">
      <c r="A461" s="145"/>
      <c r="B461" s="160"/>
      <c r="C461" s="192"/>
      <c r="D461" s="145"/>
      <c r="E461" s="153"/>
      <c r="F461" s="181"/>
      <c r="G461" s="181"/>
      <c r="H461" s="162"/>
      <c r="I461" s="162"/>
    </row>
    <row r="462" spans="1:9">
      <c r="A462" s="145"/>
      <c r="B462" s="145"/>
      <c r="C462" s="154"/>
      <c r="D462" s="145"/>
      <c r="E462" s="149"/>
      <c r="F462" s="181"/>
      <c r="G462" s="181"/>
      <c r="H462" s="181"/>
      <c r="I462" s="181"/>
    </row>
    <row r="463" spans="1:9">
      <c r="A463" s="145"/>
      <c r="B463" s="145"/>
      <c r="C463" s="154"/>
      <c r="D463" s="145"/>
      <c r="E463" s="149"/>
      <c r="F463" s="181"/>
      <c r="G463" s="181"/>
      <c r="H463" s="181"/>
      <c r="I463" s="181"/>
    </row>
    <row r="464" spans="1:9">
      <c r="A464" s="145"/>
      <c r="B464" s="137"/>
      <c r="C464" s="187"/>
      <c r="D464" s="145"/>
      <c r="E464" s="149"/>
      <c r="F464" s="181"/>
      <c r="G464" s="181"/>
      <c r="H464" s="181"/>
      <c r="I464" s="181"/>
    </row>
    <row r="465" spans="1:9">
      <c r="A465" s="145"/>
      <c r="B465" s="145"/>
      <c r="C465" s="154"/>
      <c r="D465" s="145"/>
      <c r="E465" s="149"/>
      <c r="F465" s="181"/>
      <c r="G465" s="181"/>
      <c r="H465" s="181"/>
      <c r="I465" s="181"/>
    </row>
    <row r="466" spans="1:9">
      <c r="A466" s="145"/>
      <c r="B466" s="145"/>
      <c r="C466" s="200"/>
      <c r="D466" s="201"/>
      <c r="E466" s="202"/>
      <c r="F466" s="181"/>
      <c r="G466" s="181"/>
      <c r="H466" s="181"/>
      <c r="I466" s="181"/>
    </row>
    <row r="467" spans="1:9">
      <c r="A467" s="145"/>
      <c r="B467" s="145"/>
      <c r="C467" s="200"/>
      <c r="D467" s="201"/>
      <c r="E467" s="202"/>
      <c r="F467" s="181"/>
      <c r="G467" s="181"/>
      <c r="H467" s="181"/>
      <c r="I467" s="181"/>
    </row>
    <row r="468" spans="1:9">
      <c r="A468" s="145"/>
      <c r="B468" s="137"/>
      <c r="C468" s="203"/>
      <c r="D468" s="201"/>
      <c r="E468" s="202"/>
      <c r="F468" s="181"/>
      <c r="G468" s="181"/>
      <c r="H468" s="181"/>
      <c r="I468" s="181"/>
    </row>
    <row r="469" spans="1:9">
      <c r="A469" s="145"/>
      <c r="B469" s="145"/>
      <c r="C469" s="154"/>
      <c r="D469" s="145"/>
      <c r="E469" s="149"/>
      <c r="F469" s="181"/>
      <c r="G469" s="181"/>
      <c r="H469" s="181"/>
      <c r="I469" s="181"/>
    </row>
    <row r="470" spans="1:9">
      <c r="A470" s="145"/>
      <c r="B470" s="145"/>
      <c r="C470" s="154"/>
      <c r="D470" s="145"/>
      <c r="E470" s="149"/>
      <c r="F470" s="181"/>
      <c r="G470" s="181"/>
      <c r="H470" s="181"/>
      <c r="I470" s="181"/>
    </row>
    <row r="471" spans="1:9">
      <c r="A471" s="145"/>
      <c r="B471" s="145"/>
      <c r="C471" s="154"/>
      <c r="D471" s="145"/>
      <c r="E471" s="149"/>
      <c r="F471" s="181"/>
      <c r="G471" s="181"/>
      <c r="H471" s="181"/>
      <c r="I471" s="181"/>
    </row>
    <row r="472" spans="1:9">
      <c r="A472" s="145"/>
      <c r="B472" s="145"/>
      <c r="C472" s="200"/>
      <c r="D472" s="145"/>
      <c r="E472" s="149"/>
      <c r="F472" s="181"/>
      <c r="G472" s="181"/>
      <c r="H472" s="181"/>
      <c r="I472" s="181"/>
    </row>
    <row r="473" spans="1:9">
      <c r="A473" s="145"/>
      <c r="B473" s="137"/>
      <c r="C473" s="203"/>
      <c r="D473" s="201"/>
      <c r="E473" s="149"/>
      <c r="F473" s="181"/>
      <c r="G473" s="181"/>
      <c r="H473" s="181"/>
      <c r="I473" s="181"/>
    </row>
    <row r="474" spans="1:9">
      <c r="A474" s="145"/>
      <c r="B474" s="155"/>
      <c r="C474" s="158"/>
      <c r="D474" s="145"/>
      <c r="E474" s="153"/>
      <c r="F474" s="181"/>
      <c r="G474" s="181"/>
      <c r="H474" s="181"/>
      <c r="I474" s="181"/>
    </row>
    <row r="475" spans="1:9">
      <c r="A475" s="145"/>
      <c r="B475" s="138"/>
      <c r="C475" s="150"/>
      <c r="D475" s="150"/>
      <c r="E475" s="151"/>
      <c r="F475" s="181"/>
      <c r="G475" s="181"/>
      <c r="H475" s="152"/>
      <c r="I475" s="152"/>
    </row>
    <row r="476" spans="1:9">
      <c r="A476" s="145"/>
      <c r="B476" s="155"/>
      <c r="C476" s="158"/>
      <c r="D476" s="155"/>
      <c r="E476" s="144"/>
      <c r="F476" s="181"/>
      <c r="G476" s="181"/>
      <c r="H476" s="204"/>
      <c r="I476" s="204"/>
    </row>
    <row r="477" spans="1:9">
      <c r="A477" s="145"/>
      <c r="B477" s="137"/>
      <c r="C477" s="138"/>
      <c r="D477" s="138"/>
      <c r="E477" s="147"/>
      <c r="F477" s="181"/>
      <c r="G477" s="186"/>
      <c r="H477" s="157"/>
      <c r="I477" s="157"/>
    </row>
    <row r="478" spans="1:9">
      <c r="A478" s="145"/>
      <c r="B478" s="155"/>
      <c r="C478" s="205"/>
      <c r="D478" s="155"/>
      <c r="E478" s="144"/>
      <c r="F478" s="181"/>
      <c r="G478" s="181"/>
      <c r="H478" s="181"/>
      <c r="I478" s="181"/>
    </row>
    <row r="479" spans="1:9">
      <c r="A479" s="145"/>
      <c r="B479" s="138"/>
      <c r="C479" s="150"/>
      <c r="D479" s="150"/>
      <c r="E479" s="151"/>
      <c r="F479" s="181"/>
      <c r="G479" s="181"/>
      <c r="H479" s="152"/>
      <c r="I479" s="152"/>
    </row>
    <row r="480" spans="1:9">
      <c r="A480" s="137"/>
      <c r="B480" s="137"/>
      <c r="C480" s="138"/>
      <c r="D480" s="206"/>
      <c r="E480" s="178"/>
      <c r="F480" s="181"/>
      <c r="G480" s="186"/>
      <c r="H480" s="140"/>
      <c r="I480" s="140"/>
    </row>
    <row r="481" spans="1:10">
      <c r="A481" s="145"/>
      <c r="B481" s="145"/>
      <c r="C481" s="148"/>
      <c r="D481" s="145"/>
      <c r="E481" s="153"/>
      <c r="F481" s="181"/>
      <c r="G481" s="181"/>
      <c r="H481" s="181"/>
      <c r="I481" s="181"/>
    </row>
    <row r="482" spans="1:10">
      <c r="A482" s="145"/>
      <c r="B482" s="145"/>
      <c r="C482" s="148"/>
      <c r="D482" s="145"/>
      <c r="E482" s="153"/>
      <c r="F482" s="181"/>
      <c r="G482" s="181"/>
      <c r="H482" s="181"/>
      <c r="I482" s="181"/>
    </row>
    <row r="483" spans="1:10">
      <c r="A483" s="145"/>
      <c r="B483" s="145"/>
      <c r="C483" s="148"/>
      <c r="D483" s="145"/>
      <c r="E483" s="153"/>
      <c r="F483" s="181"/>
      <c r="G483" s="181"/>
      <c r="H483" s="181"/>
      <c r="I483" s="181"/>
    </row>
    <row r="484" spans="1:10">
      <c r="A484" s="145"/>
      <c r="B484" s="138"/>
      <c r="C484" s="150"/>
      <c r="D484" s="199"/>
      <c r="E484" s="207"/>
      <c r="F484" s="181"/>
      <c r="G484" s="181"/>
      <c r="H484" s="208"/>
      <c r="I484" s="208"/>
    </row>
    <row r="485" spans="1:10">
      <c r="A485" s="145"/>
      <c r="B485" s="145"/>
      <c r="C485" s="154"/>
      <c r="D485" s="145"/>
      <c r="E485" s="153"/>
      <c r="F485" s="181"/>
      <c r="G485" s="181"/>
      <c r="H485" s="209"/>
      <c r="I485" s="209"/>
    </row>
    <row r="486" spans="1:10">
      <c r="A486" s="137"/>
      <c r="B486" s="137"/>
      <c r="C486" s="210"/>
      <c r="D486" s="206"/>
      <c r="E486" s="178"/>
      <c r="F486" s="181"/>
      <c r="G486" s="186"/>
      <c r="H486" s="139"/>
      <c r="I486" s="139"/>
    </row>
    <row r="487" spans="1:10">
      <c r="A487" s="145"/>
      <c r="B487" s="155"/>
      <c r="C487" s="158"/>
      <c r="D487" s="155"/>
      <c r="E487" s="144"/>
      <c r="F487" s="181"/>
      <c r="G487" s="181"/>
      <c r="H487" s="181"/>
      <c r="I487" s="181"/>
    </row>
    <row r="488" spans="1:10">
      <c r="A488" s="145"/>
      <c r="B488" s="155"/>
      <c r="C488" s="158"/>
      <c r="D488" s="155"/>
      <c r="E488" s="144"/>
      <c r="F488" s="181"/>
      <c r="G488" s="181"/>
      <c r="H488" s="181"/>
      <c r="I488" s="181"/>
    </row>
    <row r="489" spans="1:10">
      <c r="A489" s="145"/>
      <c r="B489" s="155"/>
      <c r="C489" s="158"/>
      <c r="D489" s="155"/>
      <c r="E489" s="144"/>
      <c r="F489" s="181"/>
      <c r="G489" s="181"/>
      <c r="H489" s="181"/>
      <c r="I489" s="181"/>
    </row>
    <row r="490" spans="1:10">
      <c r="A490" s="145"/>
      <c r="B490" s="155"/>
      <c r="C490" s="158"/>
      <c r="D490" s="155"/>
      <c r="E490" s="144"/>
      <c r="F490" s="181"/>
      <c r="G490" s="181"/>
      <c r="H490" s="181"/>
      <c r="I490" s="181"/>
    </row>
    <row r="491" spans="1:10">
      <c r="A491" s="145"/>
      <c r="B491" s="155"/>
      <c r="C491" s="158"/>
      <c r="D491" s="155"/>
      <c r="E491" s="144"/>
      <c r="F491" s="181"/>
      <c r="G491" s="181"/>
      <c r="H491" s="211"/>
      <c r="I491" s="181"/>
    </row>
    <row r="492" spans="1:10">
      <c r="A492" s="145"/>
      <c r="B492" s="138"/>
      <c r="C492" s="150"/>
      <c r="D492" s="199"/>
      <c r="E492" s="207"/>
      <c r="F492" s="181"/>
      <c r="G492" s="181"/>
      <c r="H492" s="208"/>
      <c r="I492" s="208"/>
    </row>
    <row r="493" spans="1:10">
      <c r="A493" s="145"/>
      <c r="B493" s="160"/>
      <c r="C493" s="150"/>
      <c r="D493" s="199"/>
      <c r="E493" s="207"/>
      <c r="F493" s="181"/>
      <c r="G493" s="181"/>
      <c r="H493" s="208"/>
      <c r="I493" s="208"/>
    </row>
    <row r="494" spans="1:10">
      <c r="A494" s="137"/>
      <c r="B494" s="160"/>
      <c r="C494" s="192"/>
      <c r="D494" s="160"/>
      <c r="E494" s="207"/>
      <c r="F494" s="181"/>
      <c r="G494" s="186"/>
      <c r="H494" s="140"/>
      <c r="I494" s="140"/>
    </row>
    <row r="495" spans="1:10">
      <c r="A495" s="145"/>
      <c r="B495" s="155"/>
      <c r="C495" s="158"/>
      <c r="D495" s="155"/>
      <c r="E495" s="161"/>
      <c r="F495" s="181"/>
      <c r="G495" s="181"/>
      <c r="H495" s="181"/>
      <c r="I495" s="181"/>
      <c r="J495" s="146"/>
    </row>
    <row r="496" spans="1:10">
      <c r="A496" s="145"/>
      <c r="B496" s="155"/>
      <c r="C496" s="158"/>
      <c r="D496" s="155"/>
      <c r="E496" s="161"/>
      <c r="F496" s="181"/>
      <c r="G496" s="181"/>
      <c r="H496" s="181"/>
      <c r="I496" s="181"/>
      <c r="J496" s="146"/>
    </row>
    <row r="497" spans="1:9">
      <c r="A497" s="145"/>
      <c r="B497" s="155"/>
      <c r="C497" s="158"/>
      <c r="D497" s="155"/>
      <c r="E497" s="161"/>
      <c r="F497" s="181"/>
      <c r="G497" s="181"/>
      <c r="H497" s="181"/>
      <c r="I497" s="181"/>
    </row>
    <row r="498" spans="1:9">
      <c r="A498" s="145"/>
      <c r="B498" s="155"/>
      <c r="C498" s="158"/>
      <c r="D498" s="155"/>
      <c r="E498" s="161"/>
      <c r="F498" s="181"/>
      <c r="G498" s="181"/>
      <c r="H498" s="181"/>
      <c r="I498" s="181"/>
    </row>
    <row r="499" spans="1:9">
      <c r="A499" s="145"/>
      <c r="B499" s="138"/>
      <c r="C499" s="150"/>
      <c r="D499" s="199"/>
      <c r="E499" s="207"/>
      <c r="F499" s="181"/>
      <c r="G499" s="181"/>
      <c r="H499" s="208"/>
      <c r="I499" s="208"/>
    </row>
    <row r="500" spans="1:9">
      <c r="A500" s="145"/>
      <c r="B500" s="145"/>
      <c r="C500" s="154"/>
      <c r="D500" s="145"/>
      <c r="E500" s="153"/>
      <c r="F500" s="181"/>
      <c r="G500" s="181"/>
      <c r="H500" s="209"/>
      <c r="I500" s="209"/>
    </row>
    <row r="501" spans="1:9">
      <c r="A501" s="137"/>
      <c r="B501" s="137"/>
      <c r="C501" s="210"/>
      <c r="D501" s="206"/>
      <c r="E501" s="178"/>
      <c r="F501" s="181"/>
      <c r="G501" s="186"/>
      <c r="H501" s="140"/>
      <c r="I501" s="140"/>
    </row>
    <row r="502" spans="1:9">
      <c r="A502" s="137"/>
      <c r="B502" s="145"/>
      <c r="C502" s="212"/>
      <c r="D502" s="213"/>
      <c r="E502" s="184"/>
      <c r="F502" s="181"/>
      <c r="G502" s="181"/>
      <c r="H502" s="209"/>
      <c r="I502" s="209"/>
    </row>
    <row r="503" spans="1:9">
      <c r="A503" s="145"/>
      <c r="B503" s="155"/>
      <c r="C503" s="158"/>
      <c r="D503" s="155"/>
      <c r="E503" s="214"/>
      <c r="F503" s="181"/>
      <c r="G503" s="181"/>
      <c r="H503" s="181"/>
      <c r="I503" s="181"/>
    </row>
    <row r="504" spans="1:9">
      <c r="A504" s="145"/>
      <c r="B504" s="138"/>
      <c r="C504" s="150"/>
      <c r="D504" s="199"/>
      <c r="E504" s="207"/>
      <c r="F504" s="181"/>
      <c r="G504" s="181"/>
      <c r="H504" s="208"/>
      <c r="I504" s="208"/>
    </row>
    <row r="505" spans="1:9">
      <c r="A505" s="215"/>
      <c r="B505" s="215"/>
      <c r="C505" s="216"/>
      <c r="D505" s="215"/>
      <c r="F505" s="181"/>
      <c r="G505" s="186"/>
    </row>
    <row r="506" spans="1:9">
      <c r="B506" s="219"/>
      <c r="C506" s="220"/>
      <c r="D506" s="219"/>
      <c r="F506" s="181"/>
      <c r="G506" s="181"/>
      <c r="I506" s="181"/>
    </row>
    <row r="507" spans="1:9">
      <c r="B507" s="216"/>
      <c r="C507" s="220"/>
      <c r="D507" s="221"/>
      <c r="F507" s="181"/>
      <c r="G507" s="181"/>
    </row>
    <row r="508" spans="1:9">
      <c r="A508" s="215"/>
      <c r="B508" s="215"/>
      <c r="C508" s="216"/>
      <c r="D508" s="215"/>
      <c r="F508" s="181"/>
      <c r="G508" s="186"/>
    </row>
    <row r="509" spans="1:9">
      <c r="B509" s="219"/>
      <c r="C509" s="220"/>
      <c r="D509" s="219"/>
      <c r="F509" s="181"/>
      <c r="G509" s="181"/>
      <c r="I509" s="181"/>
    </row>
  </sheetData>
  <mergeCells count="9">
    <mergeCell ref="A1:G3"/>
    <mergeCell ref="F4:G4"/>
    <mergeCell ref="F5:G5"/>
    <mergeCell ref="J9:J10"/>
    <mergeCell ref="A9:A10"/>
    <mergeCell ref="B9:B10"/>
    <mergeCell ref="C9:C10"/>
    <mergeCell ref="D9:E9"/>
    <mergeCell ref="F9:I9"/>
  </mergeCells>
  <conditionalFormatting sqref="E504 E484 E487:E493">
    <cfRule type="cellIs" dxfId="5" priority="3" stopIfTrue="1" operator="equal">
      <formula>0</formula>
    </cfRule>
  </conditionalFormatting>
  <conditionalFormatting sqref="E499">
    <cfRule type="cellIs" dxfId="4" priority="2" stopIfTrue="1" operator="equal">
      <formula>0</formula>
    </cfRule>
  </conditionalFormatting>
  <conditionalFormatting sqref="E484 E487:E493 E504 E499">
    <cfRule type="cellIs" dxfId="3" priority="1" stopIfTrue="1" operator="equal">
      <formula>0</formula>
    </cfRule>
  </conditionalFormatting>
  <conditionalFormatting sqref="E269:E277 E443:E458 E396:E399 E401:E402 E392:E394 E383:E390 E404:E409 E411:E418 E92 E466:E468 E191:E195 E280:E288 E211:E221 E205:E209 E292:E321 E323:E339 E341:E371 E420:E431 E373:E380 E474:E479 E433:E440 E10 E28 E41 E63 E238:E239 E266 E460:E461 E198:E201">
    <cfRule type="cellIs" dxfId="2" priority="6" stopIfTrue="1" operator="equal">
      <formula>0</formula>
    </cfRule>
  </conditionalFormatting>
  <conditionalFormatting sqref="D9">
    <cfRule type="cellIs" dxfId="1" priority="5" stopIfTrue="1" operator="equal">
      <formula>0</formula>
    </cfRule>
  </conditionalFormatting>
  <conditionalFormatting sqref="E504 E484 E487:E493">
    <cfRule type="cellIs" dxfId="0" priority="4" stopIfTrue="1" operator="equal">
      <formula>0</formula>
    </cfRule>
  </conditionalFormatting>
  <printOptions horizontalCentered="1"/>
  <pageMargins left="0.19685039370078741" right="0.19685039370078741" top="0.19685039370078741" bottom="0.39370078740157483" header="0.19685039370078741" footer="0.39370078740157483"/>
  <pageSetup paperSize="8" scale="58" fitToHeight="0" orientation="portrait" r:id="rId1"/>
  <headerFooter alignWithMargins="0">
    <oddHeader>&amp;C&amp;"Arial,Negrito"&amp;14&amp;K000000</oddHeader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BM 03</vt:lpstr>
      <vt:lpstr>MC 03</vt:lpstr>
      <vt:lpstr>'BM 03'!Area_de_impressao</vt:lpstr>
      <vt:lpstr>'BM 03'!Titulos_de_impressao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Usuário do Windows</cp:lastModifiedBy>
  <cp:lastPrinted>2018-07-16T20:25:52Z</cp:lastPrinted>
  <dcterms:created xsi:type="dcterms:W3CDTF">2012-10-15T18:57:41Z</dcterms:created>
  <dcterms:modified xsi:type="dcterms:W3CDTF">2018-07-16T20:25:58Z</dcterms:modified>
</cp:coreProperties>
</file>